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LEX 文件夹\SINOMAX资料-ALEX\SINOMAX 外销成交订单资料\成交批量订单\Segment\PI SXST13\"/>
    </mc:Choice>
  </mc:AlternateContent>
  <bookViews>
    <workbookView xWindow="-5115" yWindow="150" windowWidth="15480" windowHeight="8130"/>
  </bookViews>
  <sheets>
    <sheet name="PL" sheetId="1" r:id="rId1"/>
  </sheets>
  <definedNames>
    <definedName name="_xlnm.Print_Area" localSheetId="0">PL!$A$1:$L$28</definedName>
  </definedNames>
  <calcPr calcId="152511"/>
</workbook>
</file>

<file path=xl/calcChain.xml><?xml version="1.0" encoding="utf-8"?>
<calcChain xmlns="http://schemas.openxmlformats.org/spreadsheetml/2006/main">
  <c r="H16" i="1" l="1"/>
  <c r="G13" i="1"/>
  <c r="G10" i="1"/>
  <c r="G9" i="1"/>
  <c r="F14" i="1"/>
  <c r="L14" i="1" s="1"/>
  <c r="G11" i="1"/>
  <c r="H11" i="1" s="1"/>
  <c r="F11" i="1"/>
  <c r="L11" i="1" s="1"/>
  <c r="H14" i="1" l="1"/>
  <c r="J14" i="1"/>
  <c r="J11" i="1"/>
  <c r="F13" i="1" l="1"/>
  <c r="L13" i="1" s="1"/>
  <c r="F10" i="1"/>
  <c r="L10" i="1" s="1"/>
  <c r="F9" i="1"/>
  <c r="L9" i="1" s="1"/>
  <c r="H9" i="1" l="1"/>
  <c r="H13" i="1"/>
  <c r="J13" i="1"/>
  <c r="H10" i="1"/>
  <c r="J10" i="1"/>
  <c r="J9" i="1"/>
  <c r="D16" i="1" l="1"/>
  <c r="F16" i="1"/>
  <c r="J16" i="1" l="1"/>
  <c r="L16" i="1"/>
</calcChain>
</file>

<file path=xl/sharedStrings.xml><?xml version="1.0" encoding="utf-8"?>
<sst xmlns="http://schemas.openxmlformats.org/spreadsheetml/2006/main" count="38" uniqueCount="29">
  <si>
    <t>TOTAL</t>
  </si>
  <si>
    <t>PCS</t>
    <phoneticPr fontId="2" type="noConversion"/>
  </si>
  <si>
    <t>CTNS</t>
    <phoneticPr fontId="2" type="noConversion"/>
  </si>
  <si>
    <t>CBM</t>
    <phoneticPr fontId="2" type="noConversion"/>
  </si>
  <si>
    <t>KGS</t>
    <phoneticPr fontId="2" type="noConversion"/>
  </si>
  <si>
    <t>Mark</t>
    <phoneticPr fontId="2" type="noConversion"/>
  </si>
  <si>
    <t>Model</t>
    <phoneticPr fontId="2" type="noConversion"/>
  </si>
  <si>
    <t>Description</t>
    <phoneticPr fontId="2" type="noConversion"/>
  </si>
  <si>
    <t>Quantity</t>
    <phoneticPr fontId="2" type="noConversion"/>
  </si>
  <si>
    <t>qty/ctn</t>
    <phoneticPr fontId="2" type="noConversion"/>
  </si>
  <si>
    <t>CTNS</t>
    <phoneticPr fontId="2" type="noConversion"/>
  </si>
  <si>
    <t>Volume/CTN</t>
    <phoneticPr fontId="2" type="noConversion"/>
  </si>
  <si>
    <t>Volume</t>
    <phoneticPr fontId="2" type="noConversion"/>
  </si>
  <si>
    <t>N.W./ CTN</t>
    <phoneticPr fontId="2" type="noConversion"/>
  </si>
  <si>
    <t>Total kg N.W.</t>
    <phoneticPr fontId="2" type="noConversion"/>
  </si>
  <si>
    <t>G.W./ CTN</t>
    <phoneticPr fontId="2" type="noConversion"/>
  </si>
  <si>
    <t>Total kg G.W</t>
    <phoneticPr fontId="2" type="noConversion"/>
  </si>
  <si>
    <t>SINOMAX ELECTRONICS LIMITED</t>
    <phoneticPr fontId="2" type="noConversion"/>
  </si>
  <si>
    <t>Packing List</t>
    <phoneticPr fontId="2" type="noConversion"/>
  </si>
  <si>
    <t>EVEREST</t>
    <phoneticPr fontId="2" type="noConversion"/>
  </si>
  <si>
    <t>WIRELESS MOUSE</t>
    <phoneticPr fontId="2" type="noConversion"/>
  </si>
  <si>
    <t>Flat/Rm 909J,9/F Two Grand Tower 625 Nathan Rd,KL,HongKong</t>
    <phoneticPr fontId="2" type="noConversion"/>
  </si>
  <si>
    <t>SM-47W</t>
    <phoneticPr fontId="2" type="noConversion"/>
  </si>
  <si>
    <t>SM-47B</t>
    <phoneticPr fontId="2" type="noConversion"/>
  </si>
  <si>
    <t>SM-136</t>
    <phoneticPr fontId="2" type="noConversion"/>
  </si>
  <si>
    <t>USB WIRED MOUSE</t>
    <phoneticPr fontId="2" type="noConversion"/>
  </si>
  <si>
    <t>EVEREST</t>
    <phoneticPr fontId="2" type="noConversion"/>
  </si>
  <si>
    <t>SM-47W</t>
    <phoneticPr fontId="2" type="noConversion"/>
  </si>
  <si>
    <t>SM-47B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</si>
</sst>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00"/>
    <numFmt numFmtId="177" formatCode="0.0000_ "/>
    <numFmt numFmtId="178" formatCode="0.00_ "/>
    <numFmt numFmtId="179" formatCode="0_);\(0\)"/>
    <numFmt numFmtId="180" formatCode="0.00_);\(0.00\)"/>
    <numFmt numFmtId="181" formatCode="0.000_);\(0.000\)"/>
  </numFmts>
  <fonts count="13">
    <font>
      <sz val="10"/>
      <name val="Arial"/>
      <family val="2"/>
      <charset val="238"/>
    </font>
    <font>
      <sz val="12"/>
      <name val="新細明體"/>
      <family val="1"/>
    </font>
    <font>
      <sz val="9"/>
      <name val="宋体"/>
      <family val="3"/>
      <charset val="13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sz val="16"/>
      <color indexed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b/>
      <sz val="22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5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center" wrapText="1"/>
    </xf>
    <xf numFmtId="2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3" fontId="3" fillId="2" borderId="0" xfId="0" applyNumberFormat="1" applyFont="1" applyFill="1" applyBorder="1"/>
    <xf numFmtId="179" fontId="3" fillId="2" borderId="0" xfId="0" applyNumberFormat="1" applyFont="1" applyFill="1" applyBorder="1"/>
    <xf numFmtId="180" fontId="3" fillId="2" borderId="0" xfId="0" applyNumberFormat="1" applyFont="1" applyFill="1" applyBorder="1"/>
    <xf numFmtId="2" fontId="3" fillId="2" borderId="0" xfId="0" applyNumberFormat="1" applyFont="1" applyFill="1" applyBorder="1"/>
    <xf numFmtId="0" fontId="3" fillId="2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shrinkToFit="1"/>
    </xf>
    <xf numFmtId="180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4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179" fontId="3" fillId="2" borderId="0" xfId="0" applyNumberFormat="1" applyFont="1" applyFill="1"/>
    <xf numFmtId="176" fontId="3" fillId="2" borderId="0" xfId="0" applyNumberFormat="1" applyFont="1" applyFill="1"/>
    <xf numFmtId="180" fontId="3" fillId="2" borderId="0" xfId="0" applyNumberFormat="1" applyFont="1" applyFill="1"/>
    <xf numFmtId="2" fontId="3" fillId="2" borderId="0" xfId="0" applyNumberFormat="1" applyFont="1" applyFill="1"/>
    <xf numFmtId="2" fontId="3" fillId="2" borderId="0" xfId="0" applyNumberFormat="1" applyFont="1" applyFill="1" applyAlignment="1">
      <alignment wrapText="1"/>
    </xf>
    <xf numFmtId="0" fontId="3" fillId="2" borderId="0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179" fontId="3" fillId="2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80" fontId="3" fillId="2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17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180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10" fillId="2" borderId="0" xfId="0" applyFont="1" applyFill="1"/>
    <xf numFmtId="0" fontId="9" fillId="2" borderId="0" xfId="0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/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181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 wrapText="1"/>
    </xf>
    <xf numFmtId="181" fontId="3" fillId="2" borderId="2" xfId="0" applyNumberFormat="1" applyFont="1" applyFill="1" applyBorder="1" applyAlignment="1">
      <alignment horizontal="center" vertical="center" shrinkToFit="1"/>
    </xf>
    <xf numFmtId="178" fontId="3" fillId="2" borderId="2" xfId="0" applyNumberFormat="1" applyFont="1" applyFill="1" applyBorder="1" applyAlignment="1">
      <alignment horizontal="center" vertical="center" shrinkToFit="1"/>
    </xf>
    <xf numFmtId="178" fontId="3" fillId="2" borderId="2" xfId="0" applyNumberFormat="1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center" vertical="center" wrapText="1"/>
    </xf>
    <xf numFmtId="181" fontId="3" fillId="2" borderId="3" xfId="0" applyNumberFormat="1" applyFont="1" applyFill="1" applyBorder="1" applyAlignment="1">
      <alignment horizontal="center" vertical="center" shrinkToFit="1"/>
    </xf>
    <xf numFmtId="178" fontId="3" fillId="2" borderId="3" xfId="0" applyNumberFormat="1" applyFont="1" applyFill="1" applyBorder="1" applyAlignment="1">
      <alignment horizontal="center" vertical="center" shrinkToFit="1"/>
    </xf>
    <xf numFmtId="178" fontId="3" fillId="2" borderId="3" xfId="0" applyNumberFormat="1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</cellXfs>
  <cellStyles count="2">
    <cellStyle name="常规" xfId="0" builtinId="0"/>
    <cellStyle name="一般_PI-e5-0609-00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026" name="Line 1"/>
        <xdr:cNvSpPr>
          <a:spLocks noChangeShapeType="1"/>
        </xdr:cNvSpPr>
      </xdr:nvSpPr>
      <xdr:spPr bwMode="auto">
        <a:xfrm>
          <a:off x="662940" y="2065020"/>
          <a:ext cx="760476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027" name="Line 2"/>
        <xdr:cNvSpPr>
          <a:spLocks noChangeShapeType="1"/>
        </xdr:cNvSpPr>
      </xdr:nvSpPr>
      <xdr:spPr bwMode="auto">
        <a:xfrm>
          <a:off x="662940" y="2065020"/>
          <a:ext cx="757428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030" name="Line 6"/>
        <xdr:cNvSpPr>
          <a:spLocks noChangeShapeType="1"/>
        </xdr:cNvSpPr>
      </xdr:nvSpPr>
      <xdr:spPr bwMode="auto">
        <a:xfrm>
          <a:off x="662940" y="2065020"/>
          <a:ext cx="760476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031" name="Line 7"/>
        <xdr:cNvSpPr>
          <a:spLocks noChangeShapeType="1"/>
        </xdr:cNvSpPr>
      </xdr:nvSpPr>
      <xdr:spPr bwMode="auto">
        <a:xfrm>
          <a:off x="662940" y="2065020"/>
          <a:ext cx="757428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032" name="Line 9"/>
        <xdr:cNvSpPr>
          <a:spLocks noChangeShapeType="1"/>
        </xdr:cNvSpPr>
      </xdr:nvSpPr>
      <xdr:spPr bwMode="auto">
        <a:xfrm>
          <a:off x="4450080" y="56921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033" name="Line 10"/>
        <xdr:cNvSpPr>
          <a:spLocks noChangeShapeType="1"/>
        </xdr:cNvSpPr>
      </xdr:nvSpPr>
      <xdr:spPr bwMode="auto">
        <a:xfrm>
          <a:off x="4450080" y="56921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34" name="Picture 9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35" name="Picture 9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29718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37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38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39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41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42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43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44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45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46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48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49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52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53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54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56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57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58" name="Picture 14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59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61" name="Picture 7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63" name="Picture 13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64" name="Picture 12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</xdr:colOff>
      <xdr:row>15</xdr:row>
      <xdr:rowOff>7620</xdr:rowOff>
    </xdr:to>
    <xdr:pic>
      <xdr:nvPicPr>
        <xdr:cNvPr id="2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1605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2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356616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29718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1605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356616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53492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754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41605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53492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" y="55930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14630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1333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5222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2174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2174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28117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465582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18821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2148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18821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2148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29489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</xdr:colOff>
      <xdr:row>8</xdr:row>
      <xdr:rowOff>7620</xdr:rowOff>
    </xdr:to>
    <xdr:pic>
      <xdr:nvPicPr>
        <xdr:cNvPr id="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34823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2824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0157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</xdr:colOff>
      <xdr:row>14</xdr:row>
      <xdr:rowOff>7620</xdr:rowOff>
    </xdr:to>
    <xdr:pic>
      <xdr:nvPicPr>
        <xdr:cNvPr id="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4840" y="481584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180975</xdr:colOff>
      <xdr:row>18</xdr:row>
      <xdr:rowOff>45720</xdr:rowOff>
    </xdr:from>
    <xdr:to>
      <xdr:col>11</xdr:col>
      <xdr:colOff>236220</xdr:colOff>
      <xdr:row>25</xdr:row>
      <xdr:rowOff>152400</xdr:rowOff>
    </xdr:to>
    <xdr:pic>
      <xdr:nvPicPr>
        <xdr:cNvPr id="124" name="图片 3" descr="SINOMAX 公章 拷贝big.g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20609" b="25079"/>
        <a:stretch>
          <a:fillRect/>
        </a:stretch>
      </xdr:blipFill>
      <xdr:spPr bwMode="auto">
        <a:xfrm>
          <a:off x="3667125" y="4893945"/>
          <a:ext cx="2798445" cy="1240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14</xdr:row>
      <xdr:rowOff>0</xdr:rowOff>
    </xdr:from>
    <xdr:ext cx="7620" cy="7620"/>
    <xdr:pic>
      <xdr:nvPicPr>
        <xdr:cNvPr id="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7620" cy="7620"/>
    <xdr:pic>
      <xdr:nvPicPr>
        <xdr:cNvPr id="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114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3812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181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4480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9814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514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47815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314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581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58483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8478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6479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1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9146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71475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6383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2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19050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1717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3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7620" cy="7620"/>
    <xdr:pic>
      <xdr:nvPicPr>
        <xdr:cNvPr id="4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4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7620" cy="7620"/>
    <xdr:pic>
      <xdr:nvPicPr>
        <xdr:cNvPr id="5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2385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5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7620" cy="7620"/>
    <xdr:pic>
      <xdr:nvPicPr>
        <xdr:cNvPr id="6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35052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6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7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7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7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7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7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7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7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7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7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7620" cy="7620"/>
    <xdr:pic>
      <xdr:nvPicPr>
        <xdr:cNvPr id="8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8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9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0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5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6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7620" cy="7620"/>
    <xdr:pic>
      <xdr:nvPicPr>
        <xdr:cNvPr id="117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4384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7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8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19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0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1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2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3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5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5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5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5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5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5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5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5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5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5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6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6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6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6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6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6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6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6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6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6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7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7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7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7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7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7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7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7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7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7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8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8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8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8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8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8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8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8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8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8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9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9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9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9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9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9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9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9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9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49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0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0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0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0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0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0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0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0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0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0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1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1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1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1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1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1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1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1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1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1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2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2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2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2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2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2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2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2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2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2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3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3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3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3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3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3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3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3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3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3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40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41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42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43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44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45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46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47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48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7620" cy="7620"/>
    <xdr:pic>
      <xdr:nvPicPr>
        <xdr:cNvPr id="12549" name="Picture 11" descr="http://81.89.194.6/crm/themes/blue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270510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zoomScaleNormal="100" workbookViewId="0">
      <selection activeCell="F16" sqref="F16"/>
    </sheetView>
  </sheetViews>
  <sheetFormatPr defaultColWidth="9.140625" defaultRowHeight="12.75"/>
  <cols>
    <col min="1" max="1" width="10.7109375" style="7" customWidth="1"/>
    <col min="2" max="2" width="9.85546875" style="7" customWidth="1"/>
    <col min="3" max="3" width="19.140625" style="6" customWidth="1"/>
    <col min="4" max="4" width="7" style="27" customWidth="1"/>
    <col min="5" max="5" width="5.5703125" style="27" customWidth="1"/>
    <col min="6" max="6" width="6.5703125" style="28" customWidth="1"/>
    <col min="7" max="7" width="7.140625" style="29" customWidth="1"/>
    <col min="8" max="8" width="6.85546875" style="30" customWidth="1"/>
    <col min="9" max="9" width="6.5703125" style="31" customWidth="1"/>
    <col min="10" max="10" width="8.140625" style="32" customWidth="1"/>
    <col min="11" max="11" width="5.85546875" style="32" customWidth="1"/>
    <col min="12" max="12" width="9.42578125" style="32" customWidth="1"/>
    <col min="13" max="14" width="9.140625" style="7" hidden="1" customWidth="1"/>
    <col min="15" max="32" width="9.140625" style="14"/>
    <col min="33" max="16384" width="9.140625" style="7"/>
  </cols>
  <sheetData>
    <row r="1" spans="1:32" s="54" customFormat="1" ht="30.6" customHeight="1">
      <c r="A1" s="67" t="s">
        <v>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53"/>
      <c r="N1" s="53"/>
    </row>
    <row r="2" spans="1:32" s="9" customFormat="1" ht="16.899999999999999" customHeight="1">
      <c r="A2" s="72" t="s">
        <v>21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"/>
      <c r="N2" s="7"/>
    </row>
    <row r="3" spans="1:32" s="9" customFormat="1" ht="7.9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"/>
      <c r="N3" s="7"/>
    </row>
    <row r="4" spans="1:32" s="9" customFormat="1" ht="21" customHeight="1">
      <c r="A4" s="68" t="s">
        <v>18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70"/>
      <c r="M4" s="7"/>
      <c r="N4" s="7"/>
    </row>
    <row r="5" spans="1:32" s="8" customFormat="1" ht="6.6" customHeight="1">
      <c r="A5" s="1"/>
      <c r="B5" s="1"/>
      <c r="C5" s="34"/>
      <c r="D5" s="34"/>
      <c r="E5" s="34"/>
      <c r="F5" s="2"/>
      <c r="G5" s="2"/>
      <c r="H5" s="3"/>
      <c r="I5" s="4"/>
      <c r="J5" s="5"/>
      <c r="K5" s="5"/>
      <c r="L5" s="6"/>
      <c r="M5" s="7"/>
      <c r="N5" s="7"/>
    </row>
    <row r="6" spans="1:32" s="15" customFormat="1" ht="13.5" thickBot="1">
      <c r="A6" s="56"/>
      <c r="B6" s="10"/>
      <c r="C6" s="11"/>
      <c r="D6" s="12"/>
      <c r="E6" s="13"/>
      <c r="F6" s="13"/>
      <c r="G6" s="13"/>
      <c r="H6" s="13"/>
      <c r="I6" s="14"/>
      <c r="J6" s="6"/>
      <c r="K6" s="6"/>
      <c r="L6" s="6"/>
      <c r="M6" s="7"/>
      <c r="N6" s="7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s="45" customFormat="1" ht="24.95" customHeight="1">
      <c r="A7" s="55" t="s">
        <v>5</v>
      </c>
      <c r="B7" s="48" t="s">
        <v>6</v>
      </c>
      <c r="C7" s="46" t="s">
        <v>7</v>
      </c>
      <c r="D7" s="49" t="s">
        <v>8</v>
      </c>
      <c r="E7" s="50" t="s">
        <v>9</v>
      </c>
      <c r="F7" s="50" t="s">
        <v>10</v>
      </c>
      <c r="G7" s="50" t="s">
        <v>11</v>
      </c>
      <c r="H7" s="50" t="s">
        <v>12</v>
      </c>
      <c r="I7" s="47" t="s">
        <v>13</v>
      </c>
      <c r="J7" s="47" t="s">
        <v>14</v>
      </c>
      <c r="K7" s="47" t="s">
        <v>15</v>
      </c>
      <c r="L7" s="47" t="s">
        <v>16</v>
      </c>
      <c r="M7" s="51"/>
      <c r="N7" s="51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</row>
    <row r="8" spans="1:32" s="23" customFormat="1" ht="10.15" customHeight="1">
      <c r="A8" s="57"/>
      <c r="B8" s="16"/>
      <c r="C8" s="17"/>
      <c r="D8" s="19"/>
      <c r="E8" s="20"/>
      <c r="F8" s="21"/>
      <c r="G8" s="21"/>
      <c r="H8" s="21"/>
      <c r="I8" s="21"/>
      <c r="J8" s="36"/>
      <c r="K8" s="36"/>
      <c r="L8" s="36"/>
      <c r="M8" s="38"/>
      <c r="N8" s="38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</row>
    <row r="9" spans="1:32" s="65" customFormat="1" ht="21" customHeight="1">
      <c r="A9" s="64" t="s">
        <v>19</v>
      </c>
      <c r="B9" s="60" t="s">
        <v>22</v>
      </c>
      <c r="C9" s="23" t="s">
        <v>20</v>
      </c>
      <c r="D9" s="16">
        <v>6000</v>
      </c>
      <c r="E9" s="17">
        <v>60</v>
      </c>
      <c r="F9" s="18">
        <f>D9/E9</f>
        <v>100</v>
      </c>
      <c r="G9" s="61">
        <f>0.57*0.295*0.26</f>
        <v>4.3718999999999994E-2</v>
      </c>
      <c r="H9" s="61">
        <f t="shared" ref="H9" si="0">F9*G9</f>
        <v>4.3718999999999992</v>
      </c>
      <c r="I9" s="21">
        <v>4.5</v>
      </c>
      <c r="J9" s="62">
        <f t="shared" ref="J9" si="1">F9*I9</f>
        <v>450</v>
      </c>
      <c r="K9" s="62">
        <v>5.2</v>
      </c>
      <c r="L9" s="62">
        <f t="shared" ref="L9" si="2">F9*K9</f>
        <v>520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</row>
    <row r="10" spans="1:32" s="65" customFormat="1" ht="21" customHeight="1">
      <c r="A10" s="64" t="s">
        <v>19</v>
      </c>
      <c r="B10" s="60" t="s">
        <v>23</v>
      </c>
      <c r="C10" s="23" t="s">
        <v>20</v>
      </c>
      <c r="D10" s="16">
        <v>6000</v>
      </c>
      <c r="E10" s="17">
        <v>60</v>
      </c>
      <c r="F10" s="18">
        <f>D10/E10</f>
        <v>100</v>
      </c>
      <c r="G10" s="61">
        <f>G9</f>
        <v>4.3718999999999994E-2</v>
      </c>
      <c r="H10" s="61">
        <f t="shared" ref="H10:H11" si="3">F10*G10</f>
        <v>4.3718999999999992</v>
      </c>
      <c r="I10" s="21">
        <v>4.5</v>
      </c>
      <c r="J10" s="62">
        <f t="shared" ref="J10:J11" si="4">F10*I10</f>
        <v>450</v>
      </c>
      <c r="K10" s="62">
        <v>5.2</v>
      </c>
      <c r="L10" s="62">
        <f t="shared" ref="L10:L11" si="5">F10*K10</f>
        <v>520</v>
      </c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</row>
    <row r="11" spans="1:32" s="66" customFormat="1" ht="21" customHeight="1">
      <c r="A11" s="64" t="s">
        <v>26</v>
      </c>
      <c r="B11" s="60" t="s">
        <v>27</v>
      </c>
      <c r="C11" s="83" t="s">
        <v>20</v>
      </c>
      <c r="D11" s="16">
        <v>30</v>
      </c>
      <c r="E11" s="73">
        <v>60</v>
      </c>
      <c r="F11" s="74">
        <f t="shared" ref="F11" si="6">D11/E11</f>
        <v>0.5</v>
      </c>
      <c r="G11" s="75">
        <f>0.57*0.295*0.26</f>
        <v>4.3718999999999994E-2</v>
      </c>
      <c r="H11" s="75">
        <f t="shared" si="3"/>
        <v>2.1859499999999997E-2</v>
      </c>
      <c r="I11" s="76">
        <v>4.5</v>
      </c>
      <c r="J11" s="77">
        <f t="shared" si="4"/>
        <v>2.25</v>
      </c>
      <c r="K11" s="77">
        <v>5.2</v>
      </c>
      <c r="L11" s="77">
        <f t="shared" si="5"/>
        <v>2.6</v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1:32" s="66" customFormat="1" ht="21" customHeight="1">
      <c r="A12" s="64" t="s">
        <v>26</v>
      </c>
      <c r="B12" s="60" t="s">
        <v>28</v>
      </c>
      <c r="C12" s="84"/>
      <c r="D12" s="16">
        <v>30</v>
      </c>
      <c r="E12" s="78"/>
      <c r="F12" s="79"/>
      <c r="G12" s="80"/>
      <c r="H12" s="80"/>
      <c r="I12" s="81"/>
      <c r="J12" s="82"/>
      <c r="K12" s="82"/>
      <c r="L12" s="82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1:32" s="65" customFormat="1" ht="21" customHeight="1">
      <c r="A13" s="64" t="s">
        <v>19</v>
      </c>
      <c r="B13" s="60" t="s">
        <v>24</v>
      </c>
      <c r="C13" s="23" t="s">
        <v>25</v>
      </c>
      <c r="D13" s="16">
        <v>13920</v>
      </c>
      <c r="E13" s="17">
        <v>96</v>
      </c>
      <c r="F13" s="18">
        <f>D13/E13</f>
        <v>145</v>
      </c>
      <c r="G13" s="61">
        <f>0.545*0.53*0.41</f>
        <v>0.11842850000000002</v>
      </c>
      <c r="H13" s="61">
        <f t="shared" ref="H13" si="7">F13*G13</f>
        <v>17.172132500000004</v>
      </c>
      <c r="I13" s="21">
        <v>8.3000000000000007</v>
      </c>
      <c r="J13" s="62">
        <f t="shared" ref="J13" si="8">F13*I13</f>
        <v>1203.5</v>
      </c>
      <c r="K13" s="62">
        <v>11.2</v>
      </c>
      <c r="L13" s="62">
        <f t="shared" ref="L13" si="9">F13*K13</f>
        <v>1624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</row>
    <row r="14" spans="1:32" s="66" customFormat="1" ht="21" customHeight="1">
      <c r="A14" s="64" t="s">
        <v>19</v>
      </c>
      <c r="B14" s="60" t="s">
        <v>24</v>
      </c>
      <c r="C14" s="23" t="s">
        <v>25</v>
      </c>
      <c r="D14" s="16">
        <v>69</v>
      </c>
      <c r="E14" s="17">
        <v>69</v>
      </c>
      <c r="F14" s="18">
        <f>D14/E14</f>
        <v>1</v>
      </c>
      <c r="G14" s="61">
        <v>0.11799999999999999</v>
      </c>
      <c r="H14" s="61">
        <f t="shared" ref="H14" si="10">F14*G14</f>
        <v>0.11799999999999999</v>
      </c>
      <c r="I14" s="21">
        <v>8.3000000000000007</v>
      </c>
      <c r="J14" s="62">
        <f t="shared" ref="J14" si="11">F14*I14</f>
        <v>8.3000000000000007</v>
      </c>
      <c r="K14" s="62">
        <v>11.2</v>
      </c>
      <c r="L14" s="62">
        <f t="shared" ref="L14" si="12">F14*K14</f>
        <v>11.2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</row>
    <row r="15" spans="1:32" s="59" customFormat="1" ht="9" customHeight="1">
      <c r="A15" s="58"/>
      <c r="B15" s="63"/>
      <c r="C15" s="16"/>
      <c r="D15" s="16"/>
      <c r="E15" s="17"/>
      <c r="F15" s="18"/>
      <c r="G15" s="20"/>
      <c r="H15" s="20"/>
      <c r="I15" s="21"/>
      <c r="J15" s="62"/>
      <c r="K15" s="62"/>
      <c r="L15" s="62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</row>
    <row r="16" spans="1:32" s="37" customFormat="1" ht="15" customHeight="1">
      <c r="A16" s="58"/>
      <c r="B16" s="24" t="s">
        <v>0</v>
      </c>
      <c r="C16" s="24"/>
      <c r="D16" s="16">
        <f>SUM(D8:D15)</f>
        <v>26049</v>
      </c>
      <c r="E16" s="24"/>
      <c r="F16" s="18">
        <f>SUM(F8:F15)</f>
        <v>346.5</v>
      </c>
      <c r="G16" s="24"/>
      <c r="H16" s="35">
        <f>SUM(H9:H15)</f>
        <v>26.055792</v>
      </c>
      <c r="I16" s="24"/>
      <c r="J16" s="24">
        <f>SUM(J8:J15)</f>
        <v>2114.0500000000002</v>
      </c>
      <c r="K16" s="24"/>
      <c r="L16" s="24">
        <f>SUM(L8:L15)</f>
        <v>2677.7999999999997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1:32" s="37" customFormat="1" ht="15" customHeight="1">
      <c r="A17" s="40"/>
      <c r="B17" s="40"/>
      <c r="C17" s="39"/>
      <c r="D17" s="41" t="s">
        <v>1</v>
      </c>
      <c r="E17" s="41"/>
      <c r="F17" s="42" t="s">
        <v>2</v>
      </c>
      <c r="G17" s="43"/>
      <c r="H17" s="44" t="s">
        <v>3</v>
      </c>
      <c r="I17" s="25"/>
      <c r="J17" s="26" t="s">
        <v>4</v>
      </c>
      <c r="K17" s="26"/>
      <c r="L17" s="26" t="s">
        <v>4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1:32" s="37" customFormat="1" ht="24.95" customHeight="1">
      <c r="A18" s="40"/>
      <c r="B18" s="40"/>
      <c r="C18" s="39"/>
      <c r="D18" s="41"/>
      <c r="E18" s="41"/>
      <c r="F18" s="42"/>
      <c r="G18" s="43"/>
      <c r="H18" s="44"/>
      <c r="I18" s="25"/>
      <c r="J18" s="26"/>
      <c r="K18" s="26"/>
      <c r="L18" s="26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20" spans="1:32">
      <c r="C20" s="7"/>
      <c r="D20" s="7"/>
      <c r="E20" s="7"/>
    </row>
    <row r="21" spans="1:32">
      <c r="C21" s="7"/>
      <c r="D21" s="7"/>
      <c r="E21" s="7"/>
    </row>
    <row r="22" spans="1:32">
      <c r="C22" s="7"/>
      <c r="D22" s="7"/>
      <c r="E22" s="7"/>
    </row>
    <row r="23" spans="1:32">
      <c r="C23" s="7"/>
      <c r="D23" s="7"/>
      <c r="E23" s="7"/>
    </row>
    <row r="24" spans="1:32">
      <c r="C24" s="7"/>
      <c r="D24" s="7"/>
      <c r="E24" s="7"/>
    </row>
    <row r="25" spans="1:32">
      <c r="C25" s="7"/>
      <c r="D25" s="7"/>
      <c r="E25" s="7"/>
    </row>
    <row r="26" spans="1:32">
      <c r="C26" s="7"/>
      <c r="D26" s="7"/>
      <c r="E26" s="7"/>
    </row>
    <row r="27" spans="1:32">
      <c r="C27" s="7"/>
      <c r="D27" s="7"/>
      <c r="E27" s="7"/>
    </row>
    <row r="28" spans="1:32">
      <c r="C28" s="7"/>
      <c r="D28" s="7"/>
      <c r="E28" s="7"/>
      <c r="G28" s="7"/>
      <c r="I28" s="7"/>
      <c r="J28" s="6"/>
      <c r="K28" s="6"/>
      <c r="L28" s="6"/>
    </row>
  </sheetData>
  <mergeCells count="13">
    <mergeCell ref="A1:L1"/>
    <mergeCell ref="A4:L4"/>
    <mergeCell ref="A3:L3"/>
    <mergeCell ref="A2:L2"/>
    <mergeCell ref="C11:C12"/>
    <mergeCell ref="E11:E12"/>
    <mergeCell ref="F11:F12"/>
    <mergeCell ref="G11:G12"/>
    <mergeCell ref="H11:H12"/>
    <mergeCell ref="I11:I12"/>
    <mergeCell ref="J11:J12"/>
    <mergeCell ref="K11:K12"/>
    <mergeCell ref="L11:L12"/>
  </mergeCells>
  <phoneticPr fontId="2" type="noConversion"/>
  <pageMargins left="0.17708333333333334" right="8.3333333333333329E-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PL</vt:lpstr>
      <vt:lpstr>PL!Print_Area</vt:lpstr>
    </vt:vector>
  </TitlesOfParts>
  <Company>e5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Franiewska</dc:creator>
  <cp:lastModifiedBy>AlexMao</cp:lastModifiedBy>
  <cp:lastPrinted>2014-05-22T15:13:31Z</cp:lastPrinted>
  <dcterms:created xsi:type="dcterms:W3CDTF">2009-02-02T04:37:34Z</dcterms:created>
  <dcterms:modified xsi:type="dcterms:W3CDTF">2014-06-19T10:25:44Z</dcterms:modified>
</cp:coreProperties>
</file>