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11760"/>
  </bookViews>
  <sheets>
    <sheet name="PAL" sheetId="90" r:id="rId1"/>
  </sheets>
  <calcPr calcId="145621"/>
</workbook>
</file>

<file path=xl/calcChain.xml><?xml version="1.0" encoding="utf-8"?>
<calcChain xmlns="http://schemas.openxmlformats.org/spreadsheetml/2006/main">
  <c r="F43" i="90" l="1"/>
  <c r="I16" i="90" l="1"/>
  <c r="I17" i="90"/>
  <c r="J17" i="90" s="1"/>
  <c r="I18" i="90"/>
  <c r="J18" i="90" s="1"/>
  <c r="I19" i="90"/>
  <c r="H19" i="90" s="1"/>
  <c r="J19" i="90"/>
  <c r="I20" i="90"/>
  <c r="H20" i="90" s="1"/>
  <c r="I21" i="90"/>
  <c r="J21" i="90" s="1"/>
  <c r="I22" i="90"/>
  <c r="J22" i="90" s="1"/>
  <c r="I23" i="90"/>
  <c r="H23" i="90" s="1"/>
  <c r="I24" i="90"/>
  <c r="H24" i="90" s="1"/>
  <c r="J24" i="90"/>
  <c r="I25" i="90"/>
  <c r="J25" i="90" s="1"/>
  <c r="I26" i="90"/>
  <c r="J26" i="90" s="1"/>
  <c r="I27" i="90"/>
  <c r="H27" i="90" s="1"/>
  <c r="J27" i="90"/>
  <c r="I28" i="90"/>
  <c r="H28" i="90" s="1"/>
  <c r="I29" i="90"/>
  <c r="J29" i="90" s="1"/>
  <c r="I30" i="90"/>
  <c r="J30" i="90" s="1"/>
  <c r="I31" i="90"/>
  <c r="H31" i="90" s="1"/>
  <c r="J31" i="90"/>
  <c r="I32" i="90"/>
  <c r="H32" i="90" s="1"/>
  <c r="J32" i="90"/>
  <c r="J35" i="90"/>
  <c r="J36" i="90"/>
  <c r="J37" i="90"/>
  <c r="J41" i="90"/>
  <c r="J42" i="90"/>
  <c r="H16" i="90" l="1"/>
  <c r="I43" i="90"/>
  <c r="H17" i="90"/>
  <c r="J16" i="90"/>
  <c r="J28" i="90"/>
  <c r="J23" i="90"/>
  <c r="J20" i="90"/>
  <c r="H29" i="90"/>
  <c r="H25" i="90"/>
  <c r="H21" i="90"/>
  <c r="H30" i="90"/>
  <c r="H26" i="90"/>
  <c r="H22" i="90"/>
  <c r="H18" i="90"/>
  <c r="H43" i="90" l="1"/>
  <c r="J43" i="90"/>
  <c r="J44" i="90"/>
</calcChain>
</file>

<file path=xl/sharedStrings.xml><?xml version="1.0" encoding="utf-8"?>
<sst xmlns="http://schemas.openxmlformats.org/spreadsheetml/2006/main" count="120" uniqueCount="103">
  <si>
    <t>Product Name</t>
    <phoneticPr fontId="1" type="noConversion"/>
  </si>
  <si>
    <t>To:</t>
    <phoneticPr fontId="1" type="noConversion"/>
  </si>
  <si>
    <t xml:space="preserve">Segment Bilgisayar Dis Ticaret Ltd Sti  </t>
    <phoneticPr fontId="1" type="noConversion"/>
  </si>
  <si>
    <t>Date:</t>
    <phoneticPr fontId="1" type="noConversion"/>
  </si>
  <si>
    <t>Dereboyu Caddesi No.79/B 34387 Mecidiyekoy Istanbul,</t>
    <phoneticPr fontId="1" type="noConversion"/>
  </si>
  <si>
    <t>Sales Name:</t>
    <phoneticPr fontId="1" type="noConversion"/>
  </si>
  <si>
    <t>Said Feddahi</t>
    <phoneticPr fontId="1" type="noConversion"/>
  </si>
  <si>
    <t>Turkey</t>
    <phoneticPr fontId="1" type="noConversion"/>
  </si>
  <si>
    <t>Assistant:</t>
    <phoneticPr fontId="1" type="noConversion"/>
  </si>
  <si>
    <t>90-212 266290</t>
    <phoneticPr fontId="1" type="noConversion"/>
  </si>
  <si>
    <t>INVOICE NO:</t>
    <phoneticPr fontId="1" type="noConversion"/>
  </si>
  <si>
    <t>Mr. Tuncay Donmez</t>
    <phoneticPr fontId="1" type="noConversion"/>
  </si>
  <si>
    <t>PO NO:</t>
    <phoneticPr fontId="1" type="noConversion"/>
  </si>
  <si>
    <t>Remark:</t>
    <phoneticPr fontId="1" type="noConversion"/>
  </si>
  <si>
    <t>Place of delivery:</t>
    <phoneticPr fontId="1" type="noConversion"/>
  </si>
  <si>
    <t>Price Terms:</t>
    <phoneticPr fontId="1" type="noConversion"/>
  </si>
  <si>
    <t>Deliver time:</t>
    <phoneticPr fontId="1" type="noConversion"/>
  </si>
  <si>
    <t>CFP-DXGWL-KU2</t>
    <phoneticPr fontId="1" type="noConversion"/>
  </si>
  <si>
    <t>XAF-F1252 (White Leaf)</t>
    <phoneticPr fontId="1" type="noConversion"/>
  </si>
  <si>
    <t>CFS-OXGKS-WU3</t>
    <phoneticPr fontId="1" type="noConversion"/>
  </si>
  <si>
    <t>CFS-OXGKS-WU6</t>
    <phoneticPr fontId="1" type="noConversion"/>
  </si>
  <si>
    <t>CFS-OXGKS-WU5</t>
    <phoneticPr fontId="1" type="noConversion"/>
  </si>
  <si>
    <t>XSF-F8252 (Black Leaf)</t>
    <phoneticPr fontId="1" type="noConversion"/>
  </si>
  <si>
    <t>Eunice Tsai</t>
    <phoneticPr fontId="1" type="noConversion"/>
  </si>
  <si>
    <t>CAC-D9IA0-U07</t>
    <phoneticPr fontId="1" type="noConversion"/>
  </si>
  <si>
    <t>Apache III CD903</t>
    <phoneticPr fontId="1" type="noConversion"/>
  </si>
  <si>
    <t>Tauro 500W M (Full range)</t>
    <phoneticPr fontId="1" type="noConversion"/>
  </si>
  <si>
    <t>X104110-S</t>
    <phoneticPr fontId="1" type="noConversion"/>
  </si>
  <si>
    <t>Model Number</t>
    <phoneticPr fontId="1" type="noConversion"/>
  </si>
  <si>
    <t>N.W.(KGS)</t>
    <phoneticPr fontId="1" type="noConversion"/>
  </si>
  <si>
    <t>G.W.(KGS)</t>
    <phoneticPr fontId="1" type="noConversion"/>
  </si>
  <si>
    <t>units /                       per ctn</t>
    <phoneticPr fontId="1" type="noConversion"/>
  </si>
  <si>
    <t>Total Units</t>
    <phoneticPr fontId="1" type="noConversion"/>
  </si>
  <si>
    <t>Cartons No.</t>
    <phoneticPr fontId="1" type="noConversion"/>
  </si>
  <si>
    <t>Total G.W.
(KGS)</t>
    <phoneticPr fontId="1" type="noConversion"/>
  </si>
  <si>
    <t>cuft</t>
    <phoneticPr fontId="1" type="noConversion"/>
  </si>
  <si>
    <t>A1-A2</t>
    <phoneticPr fontId="1" type="noConversion"/>
  </si>
  <si>
    <t>B1-B8</t>
    <phoneticPr fontId="1" type="noConversion"/>
  </si>
  <si>
    <t>C1-C17</t>
    <phoneticPr fontId="1" type="noConversion"/>
  </si>
  <si>
    <t>D1-D17</t>
    <phoneticPr fontId="1" type="noConversion"/>
  </si>
  <si>
    <t>E1-E9</t>
    <phoneticPr fontId="1" type="noConversion"/>
  </si>
  <si>
    <t>F1-F9</t>
    <phoneticPr fontId="1" type="noConversion"/>
  </si>
  <si>
    <t>G1-G7</t>
    <phoneticPr fontId="1" type="noConversion"/>
  </si>
  <si>
    <t>H1-H20</t>
    <phoneticPr fontId="1" type="noConversion"/>
  </si>
  <si>
    <t>I1-I7</t>
    <phoneticPr fontId="1" type="noConversion"/>
  </si>
  <si>
    <t>J1-J10</t>
    <phoneticPr fontId="1" type="noConversion"/>
  </si>
  <si>
    <t>1 *40 HQ /  63.86 cbm</t>
    <phoneticPr fontId="1" type="noConversion"/>
  </si>
  <si>
    <t>(63.86 CBM)</t>
    <phoneticPr fontId="1" type="noConversion"/>
  </si>
  <si>
    <t>1031 CTNS</t>
    <phoneticPr fontId="1" type="noConversion"/>
  </si>
  <si>
    <t>Total:</t>
    <phoneticPr fontId="1" type="noConversion"/>
  </si>
  <si>
    <t>X1</t>
    <phoneticPr fontId="1" type="noConversion"/>
  </si>
  <si>
    <r>
      <t>ASGARD 382 Black mesh   panel x 4pcs,I/O PCB</t>
    </r>
    <r>
      <rPr>
        <sz val="10"/>
        <color theme="1"/>
        <rFont val="宋体"/>
        <family val="3"/>
        <charset val="134"/>
      </rPr>
      <t>線材</t>
    </r>
    <r>
      <rPr>
        <sz val="10"/>
        <color theme="1"/>
        <rFont val="Arial"/>
        <family val="2"/>
      </rPr>
      <t xml:space="preserve">2 PCS 
FAN:4PCS,carton:4pcs </t>
    </r>
    <phoneticPr fontId="1" type="noConversion"/>
  </si>
  <si>
    <t>Spare parts</t>
    <phoneticPr fontId="1" type="noConversion"/>
  </si>
  <si>
    <t>X2</t>
    <phoneticPr fontId="1" type="noConversion"/>
  </si>
  <si>
    <t>ASGARD 382 Black mesh Side panel left:4pcs,Side panel right:4pcs</t>
    <phoneticPr fontId="1" type="noConversion"/>
  </si>
  <si>
    <t>ss1</t>
    <phoneticPr fontId="1" type="noConversion"/>
  </si>
  <si>
    <t>XCP-A500-230V)</t>
    <phoneticPr fontId="1" type="noConversion"/>
  </si>
  <si>
    <t>XCP-A600 (230V, Non-PFC) (for TURKEY)</t>
    <phoneticPr fontId="1" type="noConversion"/>
  </si>
  <si>
    <t>S5</t>
    <phoneticPr fontId="1" type="noConversion"/>
  </si>
  <si>
    <t>XCP-A500 (230V, Non-PFC) (for TURKEY)</t>
    <phoneticPr fontId="1" type="noConversion"/>
  </si>
  <si>
    <t>S4</t>
    <phoneticPr fontId="1" type="noConversion"/>
  </si>
  <si>
    <t>S3</t>
    <phoneticPr fontId="1" type="noConversion"/>
  </si>
  <si>
    <t>S2</t>
    <phoneticPr fontId="1" type="noConversion"/>
  </si>
  <si>
    <t>XCP-A400 (230V, Non-PFC) (for TURKEY)</t>
    <phoneticPr fontId="1" type="noConversion"/>
  </si>
  <si>
    <t>Tauro 600W M (Full range)</t>
  </si>
  <si>
    <t>S1</t>
    <phoneticPr fontId="1" type="noConversion"/>
  </si>
  <si>
    <t>Tauro 500W M (Full range)</t>
    <phoneticPr fontId="1" type="noConversion"/>
  </si>
  <si>
    <t>Q1-Q400</t>
    <phoneticPr fontId="1" type="noConversion"/>
  </si>
  <si>
    <t>ASGARD 382 Black mesh(orange,black FAN,XCP-A500-230V)</t>
    <phoneticPr fontId="1" type="noConversion"/>
  </si>
  <si>
    <t>CCC-AD34BT-U51</t>
    <phoneticPr fontId="1" type="noConversion"/>
  </si>
  <si>
    <t>P1-P70</t>
    <phoneticPr fontId="1" type="noConversion"/>
  </si>
  <si>
    <t>ASGARD 382 Black mesh(orange,black FAN,XCP-A600-230V)</t>
    <phoneticPr fontId="1" type="noConversion"/>
  </si>
  <si>
    <t>CCC-AD34BT-U61</t>
    <phoneticPr fontId="1" type="noConversion"/>
  </si>
  <si>
    <t>O1-O120</t>
    <phoneticPr fontId="1" type="noConversion"/>
  </si>
  <si>
    <t>EN6107</t>
    <phoneticPr fontId="1" type="noConversion"/>
  </si>
  <si>
    <t>N1-N120</t>
    <phoneticPr fontId="1" type="noConversion"/>
  </si>
  <si>
    <t>EN6091</t>
    <phoneticPr fontId="1" type="noConversion"/>
  </si>
  <si>
    <t>M1-M100</t>
    <phoneticPr fontId="1" type="noConversion"/>
  </si>
  <si>
    <t>EN6084</t>
    <phoneticPr fontId="1" type="noConversion"/>
  </si>
  <si>
    <t>L1-L40</t>
    <phoneticPr fontId="1" type="noConversion"/>
  </si>
  <si>
    <t>Tauro 600W M (Full range)</t>
    <phoneticPr fontId="1" type="noConversion"/>
  </si>
  <si>
    <t>EN5643</t>
    <phoneticPr fontId="1" type="noConversion"/>
  </si>
  <si>
    <t>k1-k67</t>
    <phoneticPr fontId="1" type="noConversion"/>
  </si>
  <si>
    <t>EN5636</t>
    <phoneticPr fontId="1" type="noConversion"/>
  </si>
  <si>
    <t>CFS-S8GJR-KU2</t>
    <phoneticPr fontId="1" type="noConversion"/>
  </si>
  <si>
    <t>CLF-F8251 (LED Blue)</t>
    <phoneticPr fontId="1" type="noConversion"/>
  </si>
  <si>
    <t>CFS-S8GJS-BU1</t>
    <phoneticPr fontId="1" type="noConversion"/>
  </si>
  <si>
    <t>XOF-F1255</t>
    <phoneticPr fontId="1" type="noConversion"/>
  </si>
  <si>
    <t>XOF-F1256</t>
    <phoneticPr fontId="1" type="noConversion"/>
  </si>
  <si>
    <t>XOF-F1253</t>
    <phoneticPr fontId="1" type="noConversion"/>
  </si>
  <si>
    <t xml:space="preserve">TYR SD962 </t>
    <phoneticPr fontId="1" type="noConversion"/>
  </si>
  <si>
    <t>EN6589</t>
    <phoneticPr fontId="1" type="noConversion"/>
  </si>
  <si>
    <t>PTI-G3606</t>
    <phoneticPr fontId="1" type="noConversion"/>
  </si>
  <si>
    <t>CXT-USGI3-U02</t>
    <phoneticPr fontId="1" type="noConversion"/>
  </si>
  <si>
    <t>Xi-3 HDT</t>
    <phoneticPr fontId="1" type="noConversion"/>
  </si>
  <si>
    <t>CXT-UMGI3-U01</t>
    <phoneticPr fontId="1" type="noConversion"/>
  </si>
  <si>
    <t>ctn</t>
    <phoneticPr fontId="1" type="noConversion"/>
  </si>
  <si>
    <r>
      <t xml:space="preserve"> </t>
    </r>
    <r>
      <rPr>
        <b/>
        <sz val="18"/>
        <rFont val="Arial Unicode MS"/>
        <family val="2"/>
        <charset val="136"/>
      </rPr>
      <t>PACKING LIST</t>
    </r>
    <phoneticPr fontId="1" type="noConversion"/>
  </si>
  <si>
    <t>GESU4774479</t>
    <phoneticPr fontId="1" type="noConversion"/>
  </si>
  <si>
    <t>HLB1488317</t>
    <phoneticPr fontId="1" type="noConversion"/>
  </si>
  <si>
    <r>
      <t>Container No</t>
    </r>
    <r>
      <rPr>
        <b/>
        <sz val="10"/>
        <rFont val="SimSun"/>
        <charset val="134"/>
      </rPr>
      <t>：</t>
    </r>
    <r>
      <rPr>
        <b/>
        <sz val="10"/>
        <rFont val="Arial"/>
        <family val="2"/>
      </rPr>
      <t xml:space="preserve"> </t>
    </r>
    <phoneticPr fontId="1" type="noConversion"/>
  </si>
  <si>
    <r>
      <t>Seal No</t>
    </r>
    <r>
      <rPr>
        <b/>
        <sz val="10"/>
        <rFont val="SimSun"/>
        <charset val="134"/>
      </rPr>
      <t>：</t>
    </r>
    <r>
      <rPr>
        <b/>
        <sz val="10"/>
        <rFont val="Arial"/>
        <family val="2"/>
      </rPr>
      <t xml:space="preserve"> </t>
    </r>
    <phoneticPr fontId="1" type="noConversion"/>
  </si>
  <si>
    <t>FOB CHIWAN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</si>
</sst>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5" formatCode="0.00_);[Red]\(0.00\)"/>
    <numFmt numFmtId="166" formatCode="0.00_ "/>
    <numFmt numFmtId="167" formatCode="0_ "/>
    <numFmt numFmtId="168" formatCode="#,##0.00_ "/>
    <numFmt numFmtId="169" formatCode="#,##0_ "/>
    <numFmt numFmtId="170" formatCode="0.000_ "/>
  </numFmts>
  <fonts count="25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  <font>
      <sz val="12"/>
      <name val="新細明體"/>
      <family val="1"/>
      <charset val="136"/>
    </font>
    <font>
      <b/>
      <sz val="12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sz val="12"/>
      <name val="宋体"/>
      <family val="3"/>
      <charset val="134"/>
    </font>
    <font>
      <sz val="9"/>
      <name val="Arial"/>
      <family val="2"/>
    </font>
    <font>
      <sz val="12"/>
      <color indexed="8"/>
      <name val="Tahoma"/>
      <family val="2"/>
    </font>
    <font>
      <b/>
      <sz val="12"/>
      <color rgb="FF0000FF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宋体"/>
      <family val="3"/>
      <charset val="134"/>
    </font>
    <font>
      <sz val="11"/>
      <name val="Arial"/>
      <family val="2"/>
    </font>
    <font>
      <sz val="12"/>
      <name val="Arial Unicode MS"/>
      <family val="2"/>
      <charset val="136"/>
    </font>
    <font>
      <sz val="9"/>
      <name val="Arial Unicode MS"/>
      <family val="2"/>
      <charset val="136"/>
    </font>
    <font>
      <b/>
      <sz val="18"/>
      <name val="Arial Unicode MS"/>
      <family val="2"/>
      <charset val="136"/>
    </font>
    <font>
      <sz val="12"/>
      <color indexed="8"/>
      <name val="Arial"/>
      <family val="2"/>
    </font>
    <font>
      <b/>
      <sz val="10"/>
      <name val="SimSun"/>
      <charset val="134"/>
    </font>
    <font>
      <sz val="12"/>
      <color rgb="FF000000"/>
      <name val="Arial"/>
      <family val="2"/>
    </font>
    <font>
      <sz val="10"/>
      <color theme="1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95">
    <xf numFmtId="0" fontId="0" fillId="0" borderId="0" xfId="0">
      <alignment vertic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shrinkToFit="1"/>
    </xf>
    <xf numFmtId="14" fontId="2" fillId="0" borderId="0" xfId="0" applyNumberFormat="1" applyFont="1" applyAlignment="1">
      <alignment horizontal="left" vertical="center" shrinkToFit="1"/>
    </xf>
    <xf numFmtId="14" fontId="2" fillId="0" borderId="0" xfId="0" applyNumberFormat="1" applyFont="1" applyBorder="1" applyAlignment="1">
      <alignment horizontal="left" vertical="center" shrinkToFit="1"/>
    </xf>
    <xf numFmtId="0" fontId="2" fillId="0" borderId="0" xfId="0" quotePrefix="1" applyFont="1" applyBorder="1" applyAlignment="1">
      <alignment vertical="center" shrinkToFit="1"/>
    </xf>
    <xf numFmtId="0" fontId="2" fillId="0" borderId="0" xfId="0" applyFont="1" applyBorder="1" applyAlignment="1">
      <alignment horizontal="left" vertical="center"/>
    </xf>
    <xf numFmtId="49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49" fontId="2" fillId="0" borderId="0" xfId="0" quotePrefix="1" applyNumberFormat="1" applyFont="1" applyBorder="1" applyAlignment="1">
      <alignment vertical="center"/>
    </xf>
    <xf numFmtId="14" fontId="5" fillId="0" borderId="2" xfId="0" applyNumberFormat="1" applyFont="1" applyBorder="1" applyAlignment="1">
      <alignment vertical="center" wrapText="1"/>
    </xf>
    <xf numFmtId="0" fontId="3" fillId="0" borderId="0" xfId="0" applyFo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10" fillId="0" borderId="0" xfId="0" applyFont="1" applyFill="1">
      <alignment vertical="center"/>
    </xf>
    <xf numFmtId="166" fontId="8" fillId="0" borderId="0" xfId="0" applyNumberFormat="1" applyFont="1" applyFill="1" applyAlignment="1">
      <alignment horizontal="center" vertical="center"/>
    </xf>
    <xf numFmtId="166" fontId="2" fillId="0" borderId="0" xfId="0" applyNumberFormat="1" applyFont="1" applyFill="1" applyAlignment="1">
      <alignment horizontal="right" vertical="center"/>
    </xf>
    <xf numFmtId="0" fontId="11" fillId="0" borderId="0" xfId="0" quotePrefix="1" applyFont="1" applyFill="1" applyAlignment="1">
      <alignment horizontal="right" vertical="center"/>
    </xf>
    <xf numFmtId="14" fontId="12" fillId="0" borderId="0" xfId="0" applyNumberFormat="1" applyFont="1" applyFill="1">
      <alignment vertical="center"/>
    </xf>
    <xf numFmtId="0" fontId="4" fillId="0" borderId="0" xfId="0" applyFont="1" applyFill="1" applyAlignment="1">
      <alignment horizontal="center" vertical="center"/>
    </xf>
    <xf numFmtId="166" fontId="4" fillId="0" borderId="0" xfId="0" applyNumberFormat="1" applyFont="1" applyFill="1" applyBorder="1" applyAlignment="1">
      <alignment horizontal="center" vertical="center"/>
    </xf>
    <xf numFmtId="167" fontId="4" fillId="0" borderId="0" xfId="0" applyNumberFormat="1" applyFont="1" applyFill="1" applyBorder="1" applyAlignment="1">
      <alignment horizontal="center" vertical="center"/>
    </xf>
    <xf numFmtId="166" fontId="4" fillId="0" borderId="3" xfId="0" applyNumberFormat="1" applyFont="1" applyFill="1" applyBorder="1" applyAlignment="1">
      <alignment horizontal="center" vertical="center"/>
    </xf>
    <xf numFmtId="165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165" fontId="4" fillId="0" borderId="3" xfId="0" applyNumberFormat="1" applyFont="1" applyFill="1" applyBorder="1" applyAlignment="1">
      <alignment horizontal="right" vertical="center"/>
    </xf>
    <xf numFmtId="168" fontId="11" fillId="0" borderId="3" xfId="0" applyNumberFormat="1" applyFont="1" applyFill="1" applyBorder="1" applyAlignment="1">
      <alignment horizontal="left" vertical="center"/>
    </xf>
    <xf numFmtId="169" fontId="11" fillId="0" borderId="3" xfId="0" applyNumberFormat="1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0" fontId="11" fillId="0" borderId="3" xfId="0" applyFont="1" applyFill="1" applyBorder="1">
      <alignment vertical="center"/>
    </xf>
    <xf numFmtId="166" fontId="3" fillId="0" borderId="0" xfId="0" applyNumberFormat="1" applyFont="1" applyFill="1" applyAlignment="1">
      <alignment horizontal="center" vertical="center"/>
    </xf>
    <xf numFmtId="165" fontId="14" fillId="0" borderId="4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166" fontId="14" fillId="0" borderId="5" xfId="0" applyNumberFormat="1" applyFont="1" applyFill="1" applyBorder="1" applyAlignment="1">
      <alignment horizontal="center" vertical="center" wrapText="1"/>
    </xf>
    <xf numFmtId="166" fontId="14" fillId="0" borderId="5" xfId="0" applyNumberFormat="1" applyFont="1" applyFill="1" applyBorder="1" applyAlignment="1">
      <alignment horizontal="center" vertical="center"/>
    </xf>
    <xf numFmtId="170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5" fontId="14" fillId="0" borderId="7" xfId="0" applyNumberFormat="1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166" fontId="11" fillId="0" borderId="8" xfId="0" applyNumberFormat="1" applyFont="1" applyFill="1" applyBorder="1" applyAlignment="1">
      <alignment horizontal="center" vertical="center" wrapText="1"/>
    </xf>
    <xf numFmtId="166" fontId="11" fillId="0" borderId="5" xfId="0" applyNumberFormat="1" applyFont="1" applyFill="1" applyBorder="1" applyAlignment="1">
      <alignment horizontal="center" vertical="center"/>
    </xf>
    <xf numFmtId="166" fontId="11" fillId="0" borderId="5" xfId="0" applyNumberFormat="1" applyFont="1" applyFill="1" applyBorder="1" applyAlignment="1">
      <alignment horizontal="center" vertical="center" wrapText="1"/>
    </xf>
    <xf numFmtId="165" fontId="11" fillId="0" borderId="4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14" fontId="17" fillId="0" borderId="0" xfId="0" applyNumberFormat="1" applyFont="1" applyFill="1" applyAlignment="1">
      <alignment horizontal="center" vertical="center"/>
    </xf>
    <xf numFmtId="0" fontId="2" fillId="0" borderId="0" xfId="0" applyFont="1" applyFill="1">
      <alignment vertical="center"/>
    </xf>
    <xf numFmtId="14" fontId="17" fillId="0" borderId="0" xfId="0" applyNumberFormat="1" applyFont="1" applyFill="1" applyAlignment="1">
      <alignment vertical="center"/>
    </xf>
    <xf numFmtId="14" fontId="2" fillId="0" borderId="0" xfId="0" applyNumberFormat="1" applyFont="1" applyFill="1" applyAlignment="1">
      <alignment vertical="center"/>
    </xf>
    <xf numFmtId="0" fontId="2" fillId="0" borderId="0" xfId="0" applyFont="1" applyFill="1" applyBorder="1" applyAlignment="1">
      <alignment vertical="center" shrinkToFit="1"/>
    </xf>
    <xf numFmtId="14" fontId="2" fillId="0" borderId="0" xfId="0" applyNumberFormat="1" applyFont="1" applyFill="1" applyBorder="1" applyAlignment="1">
      <alignment horizontal="left" vertical="center" shrinkToFit="1"/>
    </xf>
    <xf numFmtId="0" fontId="15" fillId="0" borderId="0" xfId="0" applyFont="1" applyFill="1" applyBorder="1">
      <alignment vertical="center"/>
    </xf>
    <xf numFmtId="14" fontId="2" fillId="0" borderId="0" xfId="0" applyNumberFormat="1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 shrinkToFit="1"/>
    </xf>
    <xf numFmtId="0" fontId="18" fillId="0" borderId="0" xfId="0" applyFont="1" applyFill="1" applyAlignment="1">
      <alignment horizontal="center" vertical="center"/>
    </xf>
    <xf numFmtId="0" fontId="21" fillId="0" borderId="0" xfId="0" applyFont="1" applyFill="1" applyAlignment="1"/>
    <xf numFmtId="14" fontId="17" fillId="0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23" fillId="0" borderId="0" xfId="0" applyFont="1" applyAlignment="1">
      <alignment horizontal="left" vertical="center" readingOrder="1"/>
    </xf>
    <xf numFmtId="14" fontId="24" fillId="0" borderId="2" xfId="0" applyNumberFormat="1" applyFont="1" applyBorder="1" applyAlignment="1">
      <alignment horizontal="left" vertical="center" wrapText="1"/>
    </xf>
    <xf numFmtId="0" fontId="15" fillId="2" borderId="6" xfId="0" applyNumberFormat="1" applyFont="1" applyFill="1" applyBorder="1" applyAlignment="1">
      <alignment horizontal="left" vertical="center" wrapText="1"/>
    </xf>
    <xf numFmtId="0" fontId="15" fillId="2" borderId="1" xfId="0" applyNumberFormat="1" applyFont="1" applyFill="1" applyBorder="1" applyAlignment="1">
      <alignment horizontal="left" vertical="center" wrapText="1"/>
    </xf>
    <xf numFmtId="0" fontId="15" fillId="2" borderId="1" xfId="0" applyNumberFormat="1" applyFont="1" applyFill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>
      <alignment horizontal="left" vertical="center" wrapText="1"/>
    </xf>
    <xf numFmtId="0" fontId="7" fillId="0" borderId="0" xfId="0" applyFont="1" applyFill="1" applyAlignment="1">
      <alignment horizontal="center" vertical="center"/>
    </xf>
    <xf numFmtId="0" fontId="21" fillId="0" borderId="0" xfId="0" applyFont="1" applyFill="1" applyAlignment="1"/>
    <xf numFmtId="0" fontId="21" fillId="0" borderId="0" xfId="0" applyFont="1" applyFill="1" applyAlignment="1">
      <alignment horizontal="right"/>
    </xf>
    <xf numFmtId="0" fontId="21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shrinkToFit="1"/>
    </xf>
    <xf numFmtId="0" fontId="14" fillId="0" borderId="11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165" fontId="14" fillId="0" borderId="10" xfId="0" applyNumberFormat="1" applyFont="1" applyFill="1" applyBorder="1" applyAlignment="1">
      <alignment horizontal="center" vertical="center" wrapText="1"/>
    </xf>
    <xf numFmtId="165" fontId="14" fillId="0" borderId="7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170" fontId="3" fillId="0" borderId="0" xfId="0" applyNumberFormat="1" applyFont="1" applyFill="1" applyAlignment="1">
      <alignment horizontal="center" vertical="center"/>
    </xf>
    <xf numFmtId="166" fontId="11" fillId="0" borderId="11" xfId="0" applyNumberFormat="1" applyFont="1" applyFill="1" applyBorder="1" applyAlignment="1">
      <alignment horizontal="center" vertical="center" wrapText="1"/>
    </xf>
    <xf numFmtId="166" fontId="11" fillId="0" borderId="8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一般_target '05 Garfield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3.jpeg"/><Relationship Id="rId4" Type="http://schemas.microsoft.com/office/2007/relationships/hdphoto" Target="NUL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104775</xdr:rowOff>
    </xdr:from>
    <xdr:ext cx="8458200" cy="485775"/>
    <xdr:pic>
      <xdr:nvPicPr>
        <xdr:cNvPr id="2" name="Picture 39" descr="彩Excel-ENA4直式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04775"/>
          <a:ext cx="845820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7988</xdr:colOff>
      <xdr:row>42</xdr:row>
      <xdr:rowOff>0</xdr:rowOff>
    </xdr:from>
    <xdr:ext cx="3486" cy="267820"/>
    <xdr:pic>
      <xdr:nvPicPr>
        <xdr:cNvPr id="4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9010650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42</xdr:row>
      <xdr:rowOff>0</xdr:rowOff>
    </xdr:from>
    <xdr:ext cx="3486" cy="382120"/>
    <xdr:pic>
      <xdr:nvPicPr>
        <xdr:cNvPr id="5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9010650"/>
          <a:ext cx="3486" cy="3821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42</xdr:row>
      <xdr:rowOff>0</xdr:rowOff>
    </xdr:from>
    <xdr:ext cx="3486" cy="267820"/>
    <xdr:pic>
      <xdr:nvPicPr>
        <xdr:cNvPr id="6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9010650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42</xdr:row>
      <xdr:rowOff>0</xdr:rowOff>
    </xdr:from>
    <xdr:ext cx="3486" cy="382120"/>
    <xdr:pic>
      <xdr:nvPicPr>
        <xdr:cNvPr id="7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9010650"/>
          <a:ext cx="3486" cy="3821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29</xdr:row>
      <xdr:rowOff>145676</xdr:rowOff>
    </xdr:from>
    <xdr:ext cx="3486" cy="391645"/>
    <xdr:pic>
      <xdr:nvPicPr>
        <xdr:cNvPr id="8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432176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42</xdr:row>
      <xdr:rowOff>0</xdr:rowOff>
    </xdr:from>
    <xdr:ext cx="3486" cy="382120"/>
    <xdr:pic>
      <xdr:nvPicPr>
        <xdr:cNvPr id="9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9010650"/>
          <a:ext cx="3486" cy="3821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42</xdr:row>
      <xdr:rowOff>0</xdr:rowOff>
    </xdr:from>
    <xdr:ext cx="3486" cy="334495"/>
    <xdr:pic>
      <xdr:nvPicPr>
        <xdr:cNvPr id="10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9010650"/>
          <a:ext cx="3486" cy="33449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42</xdr:row>
      <xdr:rowOff>0</xdr:rowOff>
    </xdr:from>
    <xdr:ext cx="3486" cy="267820"/>
    <xdr:pic>
      <xdr:nvPicPr>
        <xdr:cNvPr id="11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9010650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42</xdr:row>
      <xdr:rowOff>0</xdr:rowOff>
    </xdr:from>
    <xdr:ext cx="3486" cy="382120"/>
    <xdr:pic>
      <xdr:nvPicPr>
        <xdr:cNvPr id="12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9010650"/>
          <a:ext cx="3486" cy="3821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29</xdr:row>
      <xdr:rowOff>145676</xdr:rowOff>
    </xdr:from>
    <xdr:ext cx="3486" cy="391645"/>
    <xdr:pic>
      <xdr:nvPicPr>
        <xdr:cNvPr id="13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432176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42</xdr:row>
      <xdr:rowOff>0</xdr:rowOff>
    </xdr:from>
    <xdr:ext cx="3486" cy="382120"/>
    <xdr:pic>
      <xdr:nvPicPr>
        <xdr:cNvPr id="14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9010650"/>
          <a:ext cx="3486" cy="3821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42</xdr:row>
      <xdr:rowOff>0</xdr:rowOff>
    </xdr:from>
    <xdr:ext cx="3486" cy="334495"/>
    <xdr:pic>
      <xdr:nvPicPr>
        <xdr:cNvPr id="15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9010650"/>
          <a:ext cx="3486" cy="33449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42</xdr:row>
      <xdr:rowOff>0</xdr:rowOff>
    </xdr:from>
    <xdr:ext cx="3486" cy="267820"/>
    <xdr:pic>
      <xdr:nvPicPr>
        <xdr:cNvPr id="16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9010650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42</xdr:row>
      <xdr:rowOff>0</xdr:rowOff>
    </xdr:from>
    <xdr:ext cx="3486" cy="267820"/>
    <xdr:pic>
      <xdr:nvPicPr>
        <xdr:cNvPr id="17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9010650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42</xdr:row>
      <xdr:rowOff>0</xdr:rowOff>
    </xdr:from>
    <xdr:ext cx="3486" cy="267820"/>
    <xdr:pic>
      <xdr:nvPicPr>
        <xdr:cNvPr id="18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9010650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29</xdr:row>
      <xdr:rowOff>145676</xdr:rowOff>
    </xdr:from>
    <xdr:ext cx="3486" cy="391645"/>
    <xdr:pic>
      <xdr:nvPicPr>
        <xdr:cNvPr id="19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432176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42</xdr:row>
      <xdr:rowOff>0</xdr:rowOff>
    </xdr:from>
    <xdr:ext cx="3486" cy="267820"/>
    <xdr:pic>
      <xdr:nvPicPr>
        <xdr:cNvPr id="20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9010650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495301</xdr:colOff>
      <xdr:row>42</xdr:row>
      <xdr:rowOff>0</xdr:rowOff>
    </xdr:from>
    <xdr:ext cx="244602" cy="3512"/>
    <xdr:pic>
      <xdr:nvPicPr>
        <xdr:cNvPr id="2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9010650"/>
          <a:ext cx="244602" cy="3512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32</xdr:row>
      <xdr:rowOff>0</xdr:rowOff>
    </xdr:from>
    <xdr:ext cx="3486" cy="267820"/>
    <xdr:pic>
      <xdr:nvPicPr>
        <xdr:cNvPr id="22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915150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495301</xdr:colOff>
      <xdr:row>32</xdr:row>
      <xdr:rowOff>0</xdr:rowOff>
    </xdr:from>
    <xdr:ext cx="244602" cy="3512"/>
    <xdr:pic>
      <xdr:nvPicPr>
        <xdr:cNvPr id="2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6915150"/>
          <a:ext cx="244602" cy="3512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40</xdr:row>
      <xdr:rowOff>0</xdr:rowOff>
    </xdr:from>
    <xdr:ext cx="3486" cy="267820"/>
    <xdr:pic>
      <xdr:nvPicPr>
        <xdr:cNvPr id="24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591550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495301</xdr:colOff>
      <xdr:row>40</xdr:row>
      <xdr:rowOff>0</xdr:rowOff>
    </xdr:from>
    <xdr:ext cx="244602" cy="3512"/>
    <xdr:pic>
      <xdr:nvPicPr>
        <xdr:cNvPr id="2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8591550"/>
          <a:ext cx="244602" cy="3512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41</xdr:row>
      <xdr:rowOff>0</xdr:rowOff>
    </xdr:from>
    <xdr:ext cx="3486" cy="267820"/>
    <xdr:pic>
      <xdr:nvPicPr>
        <xdr:cNvPr id="26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01100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495301</xdr:colOff>
      <xdr:row>41</xdr:row>
      <xdr:rowOff>0</xdr:rowOff>
    </xdr:from>
    <xdr:ext cx="244602" cy="3512"/>
    <xdr:pic>
      <xdr:nvPicPr>
        <xdr:cNvPr id="2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8801100"/>
          <a:ext cx="244602" cy="3512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41</xdr:row>
      <xdr:rowOff>0</xdr:rowOff>
    </xdr:from>
    <xdr:ext cx="3486" cy="267820"/>
    <xdr:pic>
      <xdr:nvPicPr>
        <xdr:cNvPr id="28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01100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495301</xdr:colOff>
      <xdr:row>41</xdr:row>
      <xdr:rowOff>0</xdr:rowOff>
    </xdr:from>
    <xdr:ext cx="244602" cy="3512"/>
    <xdr:pic>
      <xdr:nvPicPr>
        <xdr:cNvPr id="29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8801100"/>
          <a:ext cx="244602" cy="3512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41</xdr:row>
      <xdr:rowOff>0</xdr:rowOff>
    </xdr:from>
    <xdr:ext cx="3486" cy="267820"/>
    <xdr:pic>
      <xdr:nvPicPr>
        <xdr:cNvPr id="30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01100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495301</xdr:colOff>
      <xdr:row>41</xdr:row>
      <xdr:rowOff>0</xdr:rowOff>
    </xdr:from>
    <xdr:ext cx="244602" cy="3512"/>
    <xdr:pic>
      <xdr:nvPicPr>
        <xdr:cNvPr id="3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8801100"/>
          <a:ext cx="244602" cy="3512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40</xdr:row>
      <xdr:rowOff>0</xdr:rowOff>
    </xdr:from>
    <xdr:ext cx="3486" cy="267820"/>
    <xdr:pic>
      <xdr:nvPicPr>
        <xdr:cNvPr id="32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591550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495301</xdr:colOff>
      <xdr:row>40</xdr:row>
      <xdr:rowOff>0</xdr:rowOff>
    </xdr:from>
    <xdr:ext cx="244602" cy="3512"/>
    <xdr:pic>
      <xdr:nvPicPr>
        <xdr:cNvPr id="3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8591550"/>
          <a:ext cx="244602" cy="3512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40</xdr:row>
      <xdr:rowOff>0</xdr:rowOff>
    </xdr:from>
    <xdr:ext cx="3486" cy="267820"/>
    <xdr:pic>
      <xdr:nvPicPr>
        <xdr:cNvPr id="34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591550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495301</xdr:colOff>
      <xdr:row>40</xdr:row>
      <xdr:rowOff>0</xdr:rowOff>
    </xdr:from>
    <xdr:ext cx="244602" cy="3512"/>
    <xdr:pic>
      <xdr:nvPicPr>
        <xdr:cNvPr id="3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8591550"/>
          <a:ext cx="244602" cy="3512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40</xdr:row>
      <xdr:rowOff>0</xdr:rowOff>
    </xdr:from>
    <xdr:ext cx="3486" cy="267820"/>
    <xdr:pic>
      <xdr:nvPicPr>
        <xdr:cNvPr id="36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591550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495301</xdr:colOff>
      <xdr:row>40</xdr:row>
      <xdr:rowOff>0</xdr:rowOff>
    </xdr:from>
    <xdr:ext cx="244602" cy="3512"/>
    <xdr:pic>
      <xdr:nvPicPr>
        <xdr:cNvPr id="3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8591550"/>
          <a:ext cx="244602" cy="3512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33</xdr:row>
      <xdr:rowOff>0</xdr:rowOff>
    </xdr:from>
    <xdr:ext cx="3486" cy="267820"/>
    <xdr:pic>
      <xdr:nvPicPr>
        <xdr:cNvPr id="38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124700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495301</xdr:colOff>
      <xdr:row>33</xdr:row>
      <xdr:rowOff>0</xdr:rowOff>
    </xdr:from>
    <xdr:ext cx="244602" cy="3512"/>
    <xdr:pic>
      <xdr:nvPicPr>
        <xdr:cNvPr id="39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7124700"/>
          <a:ext cx="244602" cy="3512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34</xdr:row>
      <xdr:rowOff>0</xdr:rowOff>
    </xdr:from>
    <xdr:ext cx="3486" cy="267820"/>
    <xdr:pic>
      <xdr:nvPicPr>
        <xdr:cNvPr id="40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334250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495301</xdr:colOff>
      <xdr:row>34</xdr:row>
      <xdr:rowOff>0</xdr:rowOff>
    </xdr:from>
    <xdr:ext cx="244602" cy="3512"/>
    <xdr:pic>
      <xdr:nvPicPr>
        <xdr:cNvPr id="4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7334250"/>
          <a:ext cx="244602" cy="3512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35</xdr:row>
      <xdr:rowOff>0</xdr:rowOff>
    </xdr:from>
    <xdr:ext cx="3486" cy="267820"/>
    <xdr:pic>
      <xdr:nvPicPr>
        <xdr:cNvPr id="42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543800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495301</xdr:colOff>
      <xdr:row>35</xdr:row>
      <xdr:rowOff>0</xdr:rowOff>
    </xdr:from>
    <xdr:ext cx="244602" cy="3512"/>
    <xdr:pic>
      <xdr:nvPicPr>
        <xdr:cNvPr id="4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7543800"/>
          <a:ext cx="244602" cy="3512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36</xdr:row>
      <xdr:rowOff>0</xdr:rowOff>
    </xdr:from>
    <xdr:ext cx="3486" cy="267820"/>
    <xdr:pic>
      <xdr:nvPicPr>
        <xdr:cNvPr id="44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753350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495301</xdr:colOff>
      <xdr:row>36</xdr:row>
      <xdr:rowOff>0</xdr:rowOff>
    </xdr:from>
    <xdr:ext cx="244602" cy="3512"/>
    <xdr:pic>
      <xdr:nvPicPr>
        <xdr:cNvPr id="4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7753350"/>
          <a:ext cx="244602" cy="3512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37</xdr:row>
      <xdr:rowOff>0</xdr:rowOff>
    </xdr:from>
    <xdr:ext cx="3486" cy="267820"/>
    <xdr:pic>
      <xdr:nvPicPr>
        <xdr:cNvPr id="46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962900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495301</xdr:colOff>
      <xdr:row>37</xdr:row>
      <xdr:rowOff>0</xdr:rowOff>
    </xdr:from>
    <xdr:ext cx="244602" cy="3512"/>
    <xdr:pic>
      <xdr:nvPicPr>
        <xdr:cNvPr id="4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7962900"/>
          <a:ext cx="244602" cy="3512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38</xdr:row>
      <xdr:rowOff>0</xdr:rowOff>
    </xdr:from>
    <xdr:ext cx="3486" cy="267820"/>
    <xdr:pic>
      <xdr:nvPicPr>
        <xdr:cNvPr id="48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172450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495301</xdr:colOff>
      <xdr:row>38</xdr:row>
      <xdr:rowOff>0</xdr:rowOff>
    </xdr:from>
    <xdr:ext cx="244602" cy="3512"/>
    <xdr:pic>
      <xdr:nvPicPr>
        <xdr:cNvPr id="49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8172450"/>
          <a:ext cx="244602" cy="3512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39</xdr:row>
      <xdr:rowOff>0</xdr:rowOff>
    </xdr:from>
    <xdr:ext cx="3486" cy="267820"/>
    <xdr:pic>
      <xdr:nvPicPr>
        <xdr:cNvPr id="50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382000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495301</xdr:colOff>
      <xdr:row>39</xdr:row>
      <xdr:rowOff>0</xdr:rowOff>
    </xdr:from>
    <xdr:ext cx="244602" cy="3512"/>
    <xdr:pic>
      <xdr:nvPicPr>
        <xdr:cNvPr id="5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8382000"/>
          <a:ext cx="244602" cy="351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K57"/>
  <sheetViews>
    <sheetView tabSelected="1" topLeftCell="A37" workbookViewId="0">
      <selection activeCell="G7" sqref="G7"/>
    </sheetView>
  </sheetViews>
  <sheetFormatPr defaultColWidth="9" defaultRowHeight="15"/>
  <cols>
    <col min="1" max="1" width="14.875" style="15" customWidth="1"/>
    <col min="2" max="2" width="43.125" style="15" customWidth="1"/>
    <col min="3" max="3" width="10.375" style="17" customWidth="1"/>
    <col min="4" max="4" width="12.875" style="17" customWidth="1"/>
    <col min="5" max="5" width="11.75" style="17" customWidth="1"/>
    <col min="6" max="6" width="10.125" style="17" customWidth="1"/>
    <col min="7" max="7" width="11.375" style="17" customWidth="1"/>
    <col min="8" max="8" width="12.25" style="17" customWidth="1"/>
    <col min="9" max="9" width="9.5" style="16" hidden="1" customWidth="1"/>
    <col min="10" max="10" width="10.625" style="16" hidden="1" customWidth="1"/>
    <col min="11" max="11" width="9.5" style="15" hidden="1" customWidth="1"/>
    <col min="12" max="13" width="9.5" style="15" bestFit="1" customWidth="1"/>
    <col min="14" max="16384" width="9" style="15"/>
  </cols>
  <sheetData>
    <row r="1" spans="1:10">
      <c r="A1" s="67"/>
      <c r="B1" s="79"/>
      <c r="C1" s="80"/>
    </row>
    <row r="2" spans="1:10">
      <c r="A2" s="81"/>
      <c r="B2" s="79"/>
      <c r="C2" s="80"/>
    </row>
    <row r="3" spans="1:10">
      <c r="A3" s="81"/>
      <c r="B3" s="79"/>
      <c r="C3" s="80"/>
    </row>
    <row r="4" spans="1:10" ht="27">
      <c r="A4" s="82" t="s">
        <v>97</v>
      </c>
      <c r="B4" s="82"/>
      <c r="C4" s="82"/>
      <c r="D4" s="82"/>
      <c r="E4" s="82"/>
      <c r="F4" s="82"/>
      <c r="G4" s="82"/>
      <c r="H4" s="82"/>
      <c r="I4" s="66"/>
      <c r="J4" s="66"/>
    </row>
    <row r="5" spans="1:10" s="56" customFormat="1" ht="16.5">
      <c r="A5" s="1" t="s">
        <v>1</v>
      </c>
      <c r="B5" s="8" t="s">
        <v>2</v>
      </c>
      <c r="C5" s="8"/>
      <c r="D5" s="13" t="s">
        <v>3</v>
      </c>
      <c r="E5" s="3">
        <v>42299</v>
      </c>
      <c r="F5" s="65"/>
      <c r="G5" s="64"/>
      <c r="H5" s="60"/>
      <c r="I5" s="16"/>
      <c r="J5" s="16"/>
    </row>
    <row r="6" spans="1:10" s="56" customFormat="1" ht="32.25" customHeight="1">
      <c r="A6" s="1"/>
      <c r="B6" s="77" t="s">
        <v>4</v>
      </c>
      <c r="C6" s="77"/>
      <c r="D6" s="14" t="s">
        <v>5</v>
      </c>
      <c r="E6" s="4" t="s">
        <v>6</v>
      </c>
      <c r="F6" s="58"/>
      <c r="G6" s="62"/>
      <c r="H6" s="60"/>
      <c r="I6" s="16"/>
      <c r="J6" s="16"/>
    </row>
    <row r="7" spans="1:10" s="56" customFormat="1" ht="16.5">
      <c r="A7" s="1"/>
      <c r="B7" s="7" t="s">
        <v>7</v>
      </c>
      <c r="C7" s="7"/>
      <c r="D7" s="14" t="s">
        <v>8</v>
      </c>
      <c r="E7" s="4" t="s">
        <v>23</v>
      </c>
      <c r="F7" s="63"/>
      <c r="G7" s="62"/>
      <c r="H7" s="60"/>
      <c r="I7" s="16"/>
      <c r="J7" s="16"/>
    </row>
    <row r="8" spans="1:10" s="56" customFormat="1" ht="16.5">
      <c r="A8" s="1"/>
      <c r="B8" s="9" t="s">
        <v>9</v>
      </c>
      <c r="C8" s="7"/>
      <c r="D8" s="14" t="s">
        <v>10</v>
      </c>
      <c r="E8" s="2" t="s">
        <v>27</v>
      </c>
      <c r="G8" s="61"/>
      <c r="H8" s="60"/>
      <c r="I8" s="16"/>
      <c r="J8" s="16"/>
    </row>
    <row r="9" spans="1:10" s="56" customFormat="1" ht="16.5">
      <c r="A9" s="1"/>
      <c r="B9" s="8" t="s">
        <v>11</v>
      </c>
      <c r="C9" s="8"/>
      <c r="D9" s="14" t="s">
        <v>12</v>
      </c>
      <c r="E9" s="2"/>
      <c r="F9" s="59"/>
      <c r="G9" s="59"/>
      <c r="H9" s="59"/>
      <c r="I9" s="16"/>
      <c r="J9" s="16"/>
    </row>
    <row r="10" spans="1:10" s="56" customFormat="1" ht="16.5">
      <c r="A10" s="1"/>
      <c r="B10" s="83"/>
      <c r="C10" s="83"/>
      <c r="D10" s="14" t="s">
        <v>13</v>
      </c>
      <c r="E10" s="84" t="s">
        <v>46</v>
      </c>
      <c r="F10" s="84"/>
      <c r="G10" s="59"/>
      <c r="H10" s="59"/>
      <c r="I10" s="16"/>
      <c r="J10" s="16"/>
    </row>
    <row r="11" spans="1:10" s="56" customFormat="1" ht="16.5">
      <c r="A11" s="1" t="s">
        <v>14</v>
      </c>
      <c r="B11" s="8" t="s">
        <v>2</v>
      </c>
      <c r="C11" s="8"/>
      <c r="D11" s="14" t="s">
        <v>15</v>
      </c>
      <c r="E11" s="6" t="s">
        <v>102</v>
      </c>
      <c r="F11" s="57"/>
      <c r="G11" s="57"/>
      <c r="H11" s="57"/>
      <c r="I11" s="16"/>
      <c r="J11" s="16"/>
    </row>
    <row r="12" spans="1:10" s="56" customFormat="1" ht="25.5">
      <c r="A12" s="1"/>
      <c r="B12" s="77" t="s">
        <v>4</v>
      </c>
      <c r="C12" s="77"/>
      <c r="D12" s="69" t="s">
        <v>100</v>
      </c>
      <c r="E12" s="3" t="s">
        <v>98</v>
      </c>
      <c r="F12" s="68"/>
      <c r="G12" s="57"/>
      <c r="H12" s="57"/>
      <c r="I12" s="16"/>
      <c r="J12" s="16"/>
    </row>
    <row r="13" spans="1:10" s="56" customFormat="1" ht="16.5" customHeight="1">
      <c r="A13" s="1"/>
      <c r="B13" s="7" t="s">
        <v>7</v>
      </c>
      <c r="C13" s="7"/>
      <c r="D13" s="70" t="s">
        <v>101</v>
      </c>
      <c r="E13" s="3" t="s">
        <v>99</v>
      </c>
      <c r="F13" s="68"/>
      <c r="G13" s="57"/>
      <c r="H13" s="57"/>
      <c r="I13" s="16"/>
      <c r="J13" s="16"/>
    </row>
    <row r="14" spans="1:10" s="56" customFormat="1" ht="17.25" thickBot="1">
      <c r="A14" s="12" t="s">
        <v>16</v>
      </c>
      <c r="B14" s="73">
        <v>42303</v>
      </c>
      <c r="C14" s="10"/>
      <c r="D14" s="14"/>
      <c r="E14" s="5"/>
      <c r="F14" s="68"/>
      <c r="G14" s="57"/>
      <c r="H14" s="57"/>
      <c r="I14" s="16"/>
      <c r="J14" s="16"/>
    </row>
    <row r="15" spans="1:10" ht="39.950000000000003" customHeight="1">
      <c r="A15" s="55" t="s">
        <v>28</v>
      </c>
      <c r="B15" s="54" t="s">
        <v>0</v>
      </c>
      <c r="C15" s="53" t="s">
        <v>29</v>
      </c>
      <c r="D15" s="53" t="s">
        <v>30</v>
      </c>
      <c r="E15" s="53" t="s">
        <v>31</v>
      </c>
      <c r="F15" s="53" t="s">
        <v>32</v>
      </c>
      <c r="G15" s="53" t="s">
        <v>33</v>
      </c>
      <c r="H15" s="52" t="s">
        <v>34</v>
      </c>
      <c r="I15" s="16" t="s">
        <v>96</v>
      </c>
      <c r="J15" s="16" t="s">
        <v>35</v>
      </c>
    </row>
    <row r="16" spans="1:10" ht="27.75" customHeight="1">
      <c r="A16" s="74" t="s">
        <v>95</v>
      </c>
      <c r="B16" s="75" t="s">
        <v>94</v>
      </c>
      <c r="C16" s="48">
        <v>8.66</v>
      </c>
      <c r="D16" s="49">
        <v>9.66</v>
      </c>
      <c r="E16" s="46">
        <v>250</v>
      </c>
      <c r="F16" s="46">
        <v>500</v>
      </c>
      <c r="G16" s="51" t="s">
        <v>36</v>
      </c>
      <c r="H16" s="50">
        <f t="shared" ref="H16:H32" si="0">D16*I16</f>
        <v>19.32</v>
      </c>
      <c r="I16" s="16">
        <f t="shared" ref="I16:I32" si="1">F16/E16</f>
        <v>2</v>
      </c>
      <c r="J16" s="41">
        <f>I16*3.29</f>
        <v>6.58</v>
      </c>
    </row>
    <row r="17" spans="1:10" ht="27.75" customHeight="1">
      <c r="A17" s="74" t="s">
        <v>93</v>
      </c>
      <c r="B17" s="75" t="s">
        <v>92</v>
      </c>
      <c r="C17" s="48">
        <v>16.28</v>
      </c>
      <c r="D17" s="49">
        <v>17.68</v>
      </c>
      <c r="E17" s="46">
        <v>400</v>
      </c>
      <c r="F17" s="46">
        <v>3200</v>
      </c>
      <c r="G17" s="51" t="s">
        <v>37</v>
      </c>
      <c r="H17" s="50">
        <f t="shared" si="0"/>
        <v>141.44</v>
      </c>
      <c r="I17" s="16">
        <f t="shared" si="1"/>
        <v>8</v>
      </c>
      <c r="J17" s="41">
        <f>I17*3.47</f>
        <v>27.76</v>
      </c>
    </row>
    <row r="18" spans="1:10" ht="27.75" customHeight="1">
      <c r="A18" s="74" t="s">
        <v>24</v>
      </c>
      <c r="B18" s="75" t="s">
        <v>25</v>
      </c>
      <c r="C18" s="48">
        <v>8.3000000000000007</v>
      </c>
      <c r="D18" s="49">
        <v>10.9</v>
      </c>
      <c r="E18" s="46">
        <v>36</v>
      </c>
      <c r="F18" s="46">
        <v>612</v>
      </c>
      <c r="G18" s="51" t="s">
        <v>38</v>
      </c>
      <c r="H18" s="50">
        <f t="shared" si="0"/>
        <v>185.3</v>
      </c>
      <c r="I18" s="16">
        <f t="shared" si="1"/>
        <v>17</v>
      </c>
      <c r="J18" s="41">
        <f>I18*1.54</f>
        <v>26.18</v>
      </c>
    </row>
    <row r="19" spans="1:10" ht="27.75" customHeight="1">
      <c r="A19" s="74" t="s">
        <v>91</v>
      </c>
      <c r="B19" s="75" t="s">
        <v>90</v>
      </c>
      <c r="C19" s="48">
        <v>13.8</v>
      </c>
      <c r="D19" s="49">
        <v>15.3</v>
      </c>
      <c r="E19" s="46">
        <v>36</v>
      </c>
      <c r="F19" s="46">
        <v>612</v>
      </c>
      <c r="G19" s="51" t="s">
        <v>39</v>
      </c>
      <c r="H19" s="50">
        <f t="shared" si="0"/>
        <v>260.10000000000002</v>
      </c>
      <c r="I19" s="16">
        <f t="shared" si="1"/>
        <v>17</v>
      </c>
      <c r="J19" s="41">
        <f>I19*2.81</f>
        <v>47.77</v>
      </c>
    </row>
    <row r="20" spans="1:10" ht="27.75" customHeight="1">
      <c r="A20" s="74" t="s">
        <v>19</v>
      </c>
      <c r="B20" s="75" t="s">
        <v>89</v>
      </c>
      <c r="C20" s="48">
        <v>7.9</v>
      </c>
      <c r="D20" s="49">
        <v>10.4</v>
      </c>
      <c r="E20" s="46">
        <v>60</v>
      </c>
      <c r="F20" s="46">
        <v>540</v>
      </c>
      <c r="G20" s="51" t="s">
        <v>40</v>
      </c>
      <c r="H20" s="50">
        <f t="shared" si="0"/>
        <v>93.600000000000009</v>
      </c>
      <c r="I20" s="16">
        <f t="shared" si="1"/>
        <v>9</v>
      </c>
      <c r="J20" s="41">
        <f>I20*1.37</f>
        <v>12.330000000000002</v>
      </c>
    </row>
    <row r="21" spans="1:10" ht="27.75" customHeight="1">
      <c r="A21" s="74" t="s">
        <v>20</v>
      </c>
      <c r="B21" s="75" t="s">
        <v>88</v>
      </c>
      <c r="C21" s="48">
        <v>7.9</v>
      </c>
      <c r="D21" s="49">
        <v>10.4</v>
      </c>
      <c r="E21" s="46">
        <v>60</v>
      </c>
      <c r="F21" s="46">
        <v>540</v>
      </c>
      <c r="G21" s="51" t="s">
        <v>41</v>
      </c>
      <c r="H21" s="50">
        <f t="shared" si="0"/>
        <v>93.600000000000009</v>
      </c>
      <c r="I21" s="16">
        <f t="shared" si="1"/>
        <v>9</v>
      </c>
      <c r="J21" s="41">
        <f>I21*1.37</f>
        <v>12.330000000000002</v>
      </c>
    </row>
    <row r="22" spans="1:10" ht="27.75" customHeight="1">
      <c r="A22" s="74" t="s">
        <v>21</v>
      </c>
      <c r="B22" s="75" t="s">
        <v>87</v>
      </c>
      <c r="C22" s="48">
        <v>7.9</v>
      </c>
      <c r="D22" s="49">
        <v>10.4</v>
      </c>
      <c r="E22" s="46">
        <v>60</v>
      </c>
      <c r="F22" s="46">
        <v>420</v>
      </c>
      <c r="G22" s="51" t="s">
        <v>42</v>
      </c>
      <c r="H22" s="50">
        <f t="shared" si="0"/>
        <v>72.8</v>
      </c>
      <c r="I22" s="16">
        <f t="shared" si="1"/>
        <v>7</v>
      </c>
      <c r="J22" s="41">
        <f>I22*1.37</f>
        <v>9.59</v>
      </c>
    </row>
    <row r="23" spans="1:10" ht="27.75" customHeight="1">
      <c r="A23" s="74" t="s">
        <v>86</v>
      </c>
      <c r="B23" s="75" t="s">
        <v>85</v>
      </c>
      <c r="C23" s="48">
        <v>2.44</v>
      </c>
      <c r="D23" s="49">
        <v>3.1</v>
      </c>
      <c r="E23" s="46">
        <v>20</v>
      </c>
      <c r="F23" s="46">
        <v>400</v>
      </c>
      <c r="G23" s="51" t="s">
        <v>43</v>
      </c>
      <c r="H23" s="50">
        <f t="shared" si="0"/>
        <v>62</v>
      </c>
      <c r="I23" s="16">
        <f t="shared" si="1"/>
        <v>20</v>
      </c>
      <c r="J23" s="41">
        <f>I23*0.8</f>
        <v>16</v>
      </c>
    </row>
    <row r="24" spans="1:10" ht="27.75" customHeight="1">
      <c r="A24" s="74" t="s">
        <v>17</v>
      </c>
      <c r="B24" s="75" t="s">
        <v>18</v>
      </c>
      <c r="C24" s="48">
        <v>8.6999999999999993</v>
      </c>
      <c r="D24" s="49">
        <v>13.77</v>
      </c>
      <c r="E24" s="46">
        <v>60</v>
      </c>
      <c r="F24" s="46">
        <v>420</v>
      </c>
      <c r="G24" s="51" t="s">
        <v>44</v>
      </c>
      <c r="H24" s="50">
        <f t="shared" si="0"/>
        <v>96.39</v>
      </c>
      <c r="I24" s="16">
        <f t="shared" si="1"/>
        <v>7</v>
      </c>
      <c r="J24" s="41">
        <f>I24*2.49</f>
        <v>17.43</v>
      </c>
    </row>
    <row r="25" spans="1:10" ht="27.75" customHeight="1">
      <c r="A25" s="74" t="s">
        <v>84</v>
      </c>
      <c r="B25" s="75" t="s">
        <v>22</v>
      </c>
      <c r="C25" s="48">
        <v>5.34</v>
      </c>
      <c r="D25" s="49">
        <v>5.9</v>
      </c>
      <c r="E25" s="46">
        <v>60</v>
      </c>
      <c r="F25" s="46">
        <v>600</v>
      </c>
      <c r="G25" s="51" t="s">
        <v>45</v>
      </c>
      <c r="H25" s="50">
        <f t="shared" si="0"/>
        <v>59</v>
      </c>
      <c r="I25" s="16">
        <f t="shared" si="1"/>
        <v>10</v>
      </c>
      <c r="J25" s="41">
        <f>I25*1.37</f>
        <v>13.700000000000001</v>
      </c>
    </row>
    <row r="26" spans="1:10" ht="27.75" customHeight="1">
      <c r="A26" s="74" t="s">
        <v>83</v>
      </c>
      <c r="B26" s="75" t="s">
        <v>26</v>
      </c>
      <c r="C26" s="48">
        <v>12.53</v>
      </c>
      <c r="D26" s="49">
        <v>13.25</v>
      </c>
      <c r="E26" s="46">
        <v>6</v>
      </c>
      <c r="F26" s="46">
        <v>402</v>
      </c>
      <c r="G26" s="51" t="s">
        <v>82</v>
      </c>
      <c r="H26" s="50">
        <f t="shared" si="0"/>
        <v>887.75</v>
      </c>
      <c r="I26" s="16">
        <f t="shared" si="1"/>
        <v>67</v>
      </c>
      <c r="J26" s="41">
        <f>I26*1.56</f>
        <v>104.52000000000001</v>
      </c>
    </row>
    <row r="27" spans="1:10" ht="27.75" customHeight="1">
      <c r="A27" s="74" t="s">
        <v>81</v>
      </c>
      <c r="B27" s="75" t="s">
        <v>80</v>
      </c>
      <c r="C27" s="48">
        <v>12.53</v>
      </c>
      <c r="D27" s="49">
        <v>13.25</v>
      </c>
      <c r="E27" s="46">
        <v>6</v>
      </c>
      <c r="F27" s="46">
        <v>240</v>
      </c>
      <c r="G27" s="51" t="s">
        <v>79</v>
      </c>
      <c r="H27" s="50">
        <f t="shared" si="0"/>
        <v>530</v>
      </c>
      <c r="I27" s="16">
        <f t="shared" si="1"/>
        <v>40</v>
      </c>
      <c r="J27" s="41">
        <f>I27*1.56</f>
        <v>62.400000000000006</v>
      </c>
    </row>
    <row r="28" spans="1:10" ht="27.75" customHeight="1">
      <c r="A28" s="74" t="s">
        <v>78</v>
      </c>
      <c r="B28" s="75" t="s">
        <v>63</v>
      </c>
      <c r="C28" s="48">
        <v>14.14</v>
      </c>
      <c r="D28" s="49">
        <v>15.09</v>
      </c>
      <c r="E28" s="46">
        <v>10</v>
      </c>
      <c r="F28" s="46">
        <v>1000</v>
      </c>
      <c r="G28" s="51" t="s">
        <v>77</v>
      </c>
      <c r="H28" s="50">
        <f t="shared" si="0"/>
        <v>1509</v>
      </c>
      <c r="I28" s="16">
        <f t="shared" si="1"/>
        <v>100</v>
      </c>
      <c r="J28" s="41">
        <f>I28*1.86</f>
        <v>186</v>
      </c>
    </row>
    <row r="29" spans="1:10" ht="27.75" customHeight="1">
      <c r="A29" s="74" t="s">
        <v>76</v>
      </c>
      <c r="B29" s="75" t="s">
        <v>59</v>
      </c>
      <c r="C29" s="48">
        <v>15.3</v>
      </c>
      <c r="D29" s="49">
        <v>16.25</v>
      </c>
      <c r="E29" s="46">
        <v>10</v>
      </c>
      <c r="F29" s="46">
        <v>1200</v>
      </c>
      <c r="G29" s="51" t="s">
        <v>75</v>
      </c>
      <c r="H29" s="50">
        <f t="shared" si="0"/>
        <v>1950</v>
      </c>
      <c r="I29" s="16">
        <f t="shared" si="1"/>
        <v>120</v>
      </c>
      <c r="J29" s="41">
        <f>I29*1.86</f>
        <v>223.20000000000002</v>
      </c>
    </row>
    <row r="30" spans="1:10" ht="27.75" customHeight="1">
      <c r="A30" s="74" t="s">
        <v>74</v>
      </c>
      <c r="B30" s="75" t="s">
        <v>57</v>
      </c>
      <c r="C30" s="48">
        <v>15.62</v>
      </c>
      <c r="D30" s="49">
        <v>16.57</v>
      </c>
      <c r="E30" s="46">
        <v>10</v>
      </c>
      <c r="F30" s="46">
        <v>1200</v>
      </c>
      <c r="G30" s="51" t="s">
        <v>73</v>
      </c>
      <c r="H30" s="50">
        <f t="shared" si="0"/>
        <v>1988.4</v>
      </c>
      <c r="I30" s="16">
        <f t="shared" si="1"/>
        <v>120</v>
      </c>
      <c r="J30" s="41">
        <f>I30*1.86</f>
        <v>223.20000000000002</v>
      </c>
    </row>
    <row r="31" spans="1:10" ht="30" customHeight="1">
      <c r="A31" s="74" t="s">
        <v>72</v>
      </c>
      <c r="B31" s="75" t="s">
        <v>71</v>
      </c>
      <c r="C31" s="48">
        <v>7.5</v>
      </c>
      <c r="D31" s="49">
        <v>8.4600000000000009</v>
      </c>
      <c r="E31" s="46">
        <v>1</v>
      </c>
      <c r="F31" s="46">
        <v>70</v>
      </c>
      <c r="G31" s="51" t="s">
        <v>70</v>
      </c>
      <c r="H31" s="50">
        <f t="shared" si="0"/>
        <v>592.20000000000005</v>
      </c>
      <c r="I31" s="16">
        <f t="shared" si="1"/>
        <v>70</v>
      </c>
      <c r="J31" s="41">
        <f>F31*2.66</f>
        <v>186.20000000000002</v>
      </c>
    </row>
    <row r="32" spans="1:10" ht="30" customHeight="1">
      <c r="A32" s="74" t="s">
        <v>69</v>
      </c>
      <c r="B32" s="75" t="s">
        <v>68</v>
      </c>
      <c r="C32" s="48">
        <v>7.4</v>
      </c>
      <c r="D32" s="49">
        <v>8.33</v>
      </c>
      <c r="E32" s="46">
        <v>1</v>
      </c>
      <c r="F32" s="46">
        <v>400</v>
      </c>
      <c r="G32" s="51" t="s">
        <v>67</v>
      </c>
      <c r="H32" s="50">
        <f t="shared" si="0"/>
        <v>3332</v>
      </c>
      <c r="I32" s="16">
        <f t="shared" si="1"/>
        <v>400</v>
      </c>
      <c r="J32" s="41">
        <f>F32*2.66</f>
        <v>1064</v>
      </c>
    </row>
    <row r="33" spans="1:11" ht="28.5" customHeight="1">
      <c r="A33" s="74" t="s">
        <v>52</v>
      </c>
      <c r="B33" s="75" t="s">
        <v>66</v>
      </c>
      <c r="C33" s="48">
        <v>8.35</v>
      </c>
      <c r="D33" s="49">
        <v>8.35</v>
      </c>
      <c r="E33" s="38">
        <v>4</v>
      </c>
      <c r="F33" s="85">
        <v>6</v>
      </c>
      <c r="G33" s="87" t="s">
        <v>65</v>
      </c>
      <c r="H33" s="89">
        <v>12.53</v>
      </c>
      <c r="I33" s="91">
        <v>1</v>
      </c>
      <c r="J33" s="92">
        <v>1.56</v>
      </c>
    </row>
    <row r="34" spans="1:11" ht="28.5" customHeight="1">
      <c r="A34" s="74" t="s">
        <v>52</v>
      </c>
      <c r="B34" s="75" t="s">
        <v>64</v>
      </c>
      <c r="C34" s="48">
        <v>4.18</v>
      </c>
      <c r="D34" s="49">
        <v>4.18</v>
      </c>
      <c r="E34" s="38">
        <v>2</v>
      </c>
      <c r="F34" s="86"/>
      <c r="G34" s="88"/>
      <c r="H34" s="90"/>
      <c r="I34" s="91"/>
      <c r="J34" s="92"/>
    </row>
    <row r="35" spans="1:11" ht="28.5" customHeight="1">
      <c r="A35" s="74" t="s">
        <v>52</v>
      </c>
      <c r="B35" s="75" t="s">
        <v>63</v>
      </c>
      <c r="C35" s="48">
        <v>14.14</v>
      </c>
      <c r="D35" s="49">
        <v>15.09</v>
      </c>
      <c r="E35" s="38">
        <v>10</v>
      </c>
      <c r="F35" s="45">
        <v>10</v>
      </c>
      <c r="G35" s="44" t="s">
        <v>62</v>
      </c>
      <c r="H35" s="43">
        <v>15.09</v>
      </c>
      <c r="I35" s="42">
        <v>1</v>
      </c>
      <c r="J35" s="41">
        <f>I35*1.86</f>
        <v>1.86</v>
      </c>
    </row>
    <row r="36" spans="1:11" ht="28.5" customHeight="1">
      <c r="A36" s="74" t="s">
        <v>52</v>
      </c>
      <c r="B36" s="75" t="s">
        <v>59</v>
      </c>
      <c r="C36" s="48">
        <v>15.3</v>
      </c>
      <c r="D36" s="49">
        <v>16.25</v>
      </c>
      <c r="E36" s="46">
        <v>10</v>
      </c>
      <c r="F36" s="45">
        <v>10</v>
      </c>
      <c r="G36" s="44" t="s">
        <v>61</v>
      </c>
      <c r="H36" s="43">
        <v>16.25</v>
      </c>
      <c r="I36" s="42">
        <v>1</v>
      </c>
      <c r="J36" s="41">
        <f>I36*1.86</f>
        <v>1.86</v>
      </c>
    </row>
    <row r="37" spans="1:11" ht="28.5" customHeight="1">
      <c r="A37" s="74" t="s">
        <v>52</v>
      </c>
      <c r="B37" s="75" t="s">
        <v>57</v>
      </c>
      <c r="C37" s="48">
        <v>15.62</v>
      </c>
      <c r="D37" s="49">
        <v>16.57</v>
      </c>
      <c r="E37" s="46">
        <v>10</v>
      </c>
      <c r="F37" s="45">
        <v>10</v>
      </c>
      <c r="G37" s="44" t="s">
        <v>60</v>
      </c>
      <c r="H37" s="43">
        <v>16.57</v>
      </c>
      <c r="I37" s="42">
        <v>1</v>
      </c>
      <c r="J37" s="41">
        <f>I37*1.86</f>
        <v>1.86</v>
      </c>
    </row>
    <row r="38" spans="1:11" ht="28.5" customHeight="1">
      <c r="A38" s="74" t="s">
        <v>52</v>
      </c>
      <c r="B38" s="75" t="s">
        <v>59</v>
      </c>
      <c r="C38" s="48">
        <v>3.06</v>
      </c>
      <c r="D38" s="93">
        <v>7.13</v>
      </c>
      <c r="E38" s="46">
        <v>2</v>
      </c>
      <c r="F38" s="85">
        <v>4</v>
      </c>
      <c r="G38" s="87" t="s">
        <v>58</v>
      </c>
      <c r="H38" s="89">
        <v>7.13</v>
      </c>
      <c r="I38" s="91">
        <v>1</v>
      </c>
      <c r="J38" s="92">
        <v>1.86</v>
      </c>
    </row>
    <row r="39" spans="1:11" ht="28.5" customHeight="1">
      <c r="A39" s="74" t="s">
        <v>52</v>
      </c>
      <c r="B39" s="75" t="s">
        <v>57</v>
      </c>
      <c r="C39" s="48">
        <v>3.12</v>
      </c>
      <c r="D39" s="94"/>
      <c r="E39" s="46">
        <v>2</v>
      </c>
      <c r="F39" s="86"/>
      <c r="G39" s="88"/>
      <c r="H39" s="90"/>
      <c r="I39" s="91"/>
      <c r="J39" s="92"/>
    </row>
    <row r="40" spans="1:11" ht="28.5" customHeight="1">
      <c r="A40" s="74" t="s">
        <v>52</v>
      </c>
      <c r="B40" s="75" t="s">
        <v>56</v>
      </c>
      <c r="C40" s="48">
        <v>4.78</v>
      </c>
      <c r="D40" s="47">
        <v>5.75</v>
      </c>
      <c r="E40" s="46">
        <v>4</v>
      </c>
      <c r="F40" s="45">
        <v>4</v>
      </c>
      <c r="G40" s="44" t="s">
        <v>55</v>
      </c>
      <c r="H40" s="43">
        <v>5.75</v>
      </c>
      <c r="I40" s="42">
        <v>1</v>
      </c>
      <c r="J40" s="41">
        <v>1.56</v>
      </c>
    </row>
    <row r="41" spans="1:11" ht="44.25" customHeight="1">
      <c r="A41" s="74" t="s">
        <v>52</v>
      </c>
      <c r="B41" s="76" t="s">
        <v>54</v>
      </c>
      <c r="C41" s="40">
        <v>9</v>
      </c>
      <c r="D41" s="39">
        <v>10</v>
      </c>
      <c r="E41" s="38">
        <v>8</v>
      </c>
      <c r="F41" s="38">
        <v>8</v>
      </c>
      <c r="G41" s="37" t="s">
        <v>53</v>
      </c>
      <c r="H41" s="36">
        <v>10</v>
      </c>
      <c r="I41" s="16">
        <v>1</v>
      </c>
      <c r="J41" s="35">
        <f>I41*2.66</f>
        <v>2.66</v>
      </c>
    </row>
    <row r="42" spans="1:11" ht="44.25" customHeight="1" thickBot="1">
      <c r="A42" s="74" t="s">
        <v>52</v>
      </c>
      <c r="B42" s="76" t="s">
        <v>51</v>
      </c>
      <c r="C42" s="40">
        <v>12.2</v>
      </c>
      <c r="D42" s="39">
        <v>13.3</v>
      </c>
      <c r="E42" s="38">
        <v>14</v>
      </c>
      <c r="F42" s="38">
        <v>14</v>
      </c>
      <c r="G42" s="37" t="s">
        <v>50</v>
      </c>
      <c r="H42" s="36">
        <v>15</v>
      </c>
      <c r="I42" s="16">
        <v>1</v>
      </c>
      <c r="J42" s="35">
        <f>I42*2.66</f>
        <v>2.66</v>
      </c>
      <c r="K42" s="19"/>
    </row>
    <row r="43" spans="1:11" ht="21" customHeight="1">
      <c r="A43" s="34"/>
      <c r="B43" s="33"/>
      <c r="C43" s="32"/>
      <c r="D43" s="31"/>
      <c r="E43" s="30" t="s">
        <v>49</v>
      </c>
      <c r="F43" s="29">
        <f>SUM(F16:F42)</f>
        <v>12422</v>
      </c>
      <c r="G43" s="28" t="s">
        <v>48</v>
      </c>
      <c r="H43" s="27">
        <f>SUM(H16:H42)</f>
        <v>11971.220000000001</v>
      </c>
      <c r="I43" s="26">
        <f>SUM(I16:I42)</f>
        <v>1031</v>
      </c>
      <c r="J43" s="25">
        <f>SUM(J16:J42)</f>
        <v>2255.0700000000002</v>
      </c>
    </row>
    <row r="44" spans="1:11" ht="16.5" customHeight="1">
      <c r="A44" s="23"/>
      <c r="C44" s="22"/>
      <c r="D44" s="22"/>
      <c r="E44" s="21"/>
      <c r="F44" s="21"/>
      <c r="G44" s="20"/>
      <c r="H44" s="24" t="s">
        <v>47</v>
      </c>
      <c r="J44" s="16">
        <f>J43/35.315</f>
        <v>63.855868611071791</v>
      </c>
    </row>
    <row r="45" spans="1:11" customFormat="1" ht="16.5"/>
    <row r="46" spans="1:11" customFormat="1" ht="16.5"/>
    <row r="47" spans="1:11" customFormat="1" ht="16.5"/>
    <row r="48" spans="1:11" customFormat="1" ht="16.5"/>
    <row r="49" spans="1:4" customFormat="1" ht="16.5">
      <c r="A49" s="71"/>
      <c r="B49" s="71"/>
    </row>
    <row r="50" spans="1:4" customFormat="1" ht="16.5">
      <c r="A50" s="72"/>
      <c r="B50" s="11"/>
    </row>
    <row r="51" spans="1:4" customFormat="1" ht="16.5">
      <c r="A51" s="72"/>
      <c r="B51" s="11"/>
    </row>
    <row r="52" spans="1:4" customFormat="1" ht="16.5"/>
    <row r="53" spans="1:4" ht="15.75">
      <c r="A53" s="78"/>
      <c r="B53" s="78"/>
      <c r="C53" s="18"/>
      <c r="D53" s="18"/>
    </row>
    <row r="54" spans="1:4" ht="15.75">
      <c r="A54" s="19"/>
      <c r="C54" s="18"/>
      <c r="D54" s="18"/>
    </row>
    <row r="55" spans="1:4" ht="15.75">
      <c r="C55" s="18"/>
      <c r="D55" s="18"/>
    </row>
    <row r="56" spans="1:4" ht="16.5" customHeight="1">
      <c r="C56" s="18"/>
      <c r="D56" s="18"/>
    </row>
    <row r="57" spans="1:4" ht="15.75">
      <c r="A57" s="78"/>
      <c r="B57" s="78"/>
      <c r="C57" s="78"/>
      <c r="D57" s="78"/>
    </row>
  </sheetData>
  <mergeCells count="21">
    <mergeCell ref="I33:I34"/>
    <mergeCell ref="J33:J34"/>
    <mergeCell ref="I38:I39"/>
    <mergeCell ref="J38:J39"/>
    <mergeCell ref="D38:D39"/>
    <mergeCell ref="F38:F39"/>
    <mergeCell ref="G38:G39"/>
    <mergeCell ref="H38:H39"/>
    <mergeCell ref="A57:D57"/>
    <mergeCell ref="A53:B53"/>
    <mergeCell ref="B1:B3"/>
    <mergeCell ref="C1:C3"/>
    <mergeCell ref="A2:A3"/>
    <mergeCell ref="A4:H4"/>
    <mergeCell ref="B6:C6"/>
    <mergeCell ref="B10:C10"/>
    <mergeCell ref="E10:F10"/>
    <mergeCell ref="F33:F34"/>
    <mergeCell ref="G33:G34"/>
    <mergeCell ref="H33:H34"/>
    <mergeCell ref="B12:C12"/>
  </mergeCells>
  <phoneticPr fontId="1" type="noConversion"/>
  <printOptions horizontalCentered="1"/>
  <pageMargins left="0" right="0" top="0" bottom="0.19685039370078741" header="0.11811023622047245" footer="0.11811023622047245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PAL</vt:lpstr>
    </vt:vector>
  </TitlesOfParts>
  <Company>XTK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pam.chan</dc:creator>
  <cp:lastModifiedBy>Akif</cp:lastModifiedBy>
  <cp:lastPrinted>2015-12-12T08:09:58Z</cp:lastPrinted>
  <dcterms:created xsi:type="dcterms:W3CDTF">2009-10-01T02:12:30Z</dcterms:created>
  <dcterms:modified xsi:type="dcterms:W3CDTF">2015-12-14T07:33:43Z</dcterms:modified>
</cp:coreProperties>
</file>