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1400" tabRatio="298"/>
  </bookViews>
  <sheets>
    <sheet name="PAL" sheetId="90" r:id="rId1"/>
  </sheets>
  <calcPr calcId="145621"/>
</workbook>
</file>

<file path=xl/calcChain.xml><?xml version="1.0" encoding="utf-8"?>
<calcChain xmlns="http://schemas.openxmlformats.org/spreadsheetml/2006/main">
  <c r="G28" i="90" l="1"/>
  <c r="K27" i="90"/>
  <c r="K26" i="90"/>
  <c r="K25" i="90"/>
  <c r="I25" i="90"/>
  <c r="J23" i="90"/>
  <c r="K23" i="90" s="1"/>
  <c r="I23" i="90"/>
  <c r="J22" i="90"/>
  <c r="K22" i="90" s="1"/>
  <c r="J21" i="90"/>
  <c r="I21" i="90" s="1"/>
  <c r="J20" i="90"/>
  <c r="I20" i="90" s="1"/>
  <c r="K19" i="90"/>
  <c r="J19" i="90"/>
  <c r="I19" i="90"/>
  <c r="K18" i="90"/>
  <c r="J18" i="90"/>
  <c r="I18" i="90"/>
  <c r="J17" i="90"/>
  <c r="I17" i="90" s="1"/>
  <c r="K17" i="90" l="1"/>
  <c r="K21" i="90"/>
  <c r="I22" i="90"/>
  <c r="I28" i="90" s="1"/>
  <c r="J28" i="90"/>
  <c r="K20" i="90"/>
  <c r="K28" i="90" l="1"/>
  <c r="K29" i="90" s="1"/>
</calcChain>
</file>

<file path=xl/sharedStrings.xml><?xml version="1.0" encoding="utf-8"?>
<sst xmlns="http://schemas.openxmlformats.org/spreadsheetml/2006/main" count="87" uniqueCount="81">
  <si>
    <t>To:</t>
    <phoneticPr fontId="2" type="noConversion"/>
  </si>
  <si>
    <t xml:space="preserve">Segment Bilgisayar Dis Ticaret Ltd Sti  </t>
    <phoneticPr fontId="2" type="noConversion"/>
  </si>
  <si>
    <t>Date:</t>
    <phoneticPr fontId="2" type="noConversion"/>
  </si>
  <si>
    <t>Dereboyu Caddesi No.79/B 34387 Mecidiyekoy Istanbul,</t>
    <phoneticPr fontId="2" type="noConversion"/>
  </si>
  <si>
    <t>Sales Name:</t>
    <phoneticPr fontId="2" type="noConversion"/>
  </si>
  <si>
    <t>Said Feddahi</t>
    <phoneticPr fontId="2" type="noConversion"/>
  </si>
  <si>
    <t>Turkey</t>
    <phoneticPr fontId="2" type="noConversion"/>
  </si>
  <si>
    <t>Assistant:</t>
    <phoneticPr fontId="2" type="noConversion"/>
  </si>
  <si>
    <t>90-212 266290</t>
    <phoneticPr fontId="2" type="noConversion"/>
  </si>
  <si>
    <t>INVOICE NO:</t>
    <phoneticPr fontId="2" type="noConversion"/>
  </si>
  <si>
    <t>Mr. Tuncay Donmez</t>
    <phoneticPr fontId="2" type="noConversion"/>
  </si>
  <si>
    <t>Remark:</t>
    <phoneticPr fontId="2" type="noConversion"/>
  </si>
  <si>
    <t>Place of delivery:</t>
    <phoneticPr fontId="2" type="noConversion"/>
  </si>
  <si>
    <t>Price Terms:</t>
    <phoneticPr fontId="2" type="noConversion"/>
  </si>
  <si>
    <t>FOB YANTIAN (SEA)</t>
    <phoneticPr fontId="2" type="noConversion"/>
  </si>
  <si>
    <t>Eunice Tsai</t>
    <phoneticPr fontId="2" type="noConversion"/>
  </si>
  <si>
    <t xml:space="preserve">              C/NO.</t>
  </si>
  <si>
    <t>X105024-S</t>
    <phoneticPr fontId="2" type="noConversion"/>
  </si>
  <si>
    <t>Dereboyu Caddesi No.79/B 34387 Mecidiyekoy Istanbul,</t>
    <phoneticPr fontId="2" type="noConversion"/>
  </si>
  <si>
    <t>Turkey</t>
    <phoneticPr fontId="2" type="noConversion"/>
  </si>
  <si>
    <t>Deliver time:</t>
    <phoneticPr fontId="2" type="noConversion"/>
  </si>
  <si>
    <t>Product Name</t>
    <phoneticPr fontId="2" type="noConversion"/>
  </si>
  <si>
    <t>units /                       per ctn</t>
    <phoneticPr fontId="2" type="noConversion"/>
  </si>
  <si>
    <t>ctn</t>
    <phoneticPr fontId="2" type="noConversion"/>
  </si>
  <si>
    <t xml:space="preserve">Red Scorpion II SD1283 </t>
    <phoneticPr fontId="2" type="noConversion"/>
  </si>
  <si>
    <t>ASGARD 382 Black mesh(orange,black FAN,XCP-A500-230V)</t>
    <phoneticPr fontId="2" type="noConversion"/>
  </si>
  <si>
    <t xml:space="preserve">TYR SD962 </t>
    <phoneticPr fontId="2" type="noConversion"/>
  </si>
  <si>
    <t>EN6589</t>
    <phoneticPr fontId="2" type="noConversion"/>
  </si>
  <si>
    <t>Tauro 600W M (Full range)</t>
    <phoneticPr fontId="2" type="noConversion"/>
  </si>
  <si>
    <t>Spare parts</t>
    <phoneticPr fontId="2" type="noConversion"/>
  </si>
  <si>
    <t>XCP-A500(230V)</t>
    <phoneticPr fontId="2" type="noConversion"/>
  </si>
  <si>
    <t>Spare parts</t>
    <phoneticPr fontId="2" type="noConversion"/>
  </si>
  <si>
    <t>X3-X4</t>
    <phoneticPr fontId="2" type="noConversion"/>
  </si>
  <si>
    <t>X1</t>
    <phoneticPr fontId="2" type="noConversion"/>
  </si>
  <si>
    <t>X2</t>
    <phoneticPr fontId="2" type="noConversion"/>
  </si>
  <si>
    <r>
      <t xml:space="preserve"> </t>
    </r>
    <r>
      <rPr>
        <b/>
        <sz val="18"/>
        <rFont val="Arial Unicode MS"/>
        <family val="2"/>
        <charset val="136"/>
      </rPr>
      <t>PACKING LIST</t>
    </r>
    <phoneticPr fontId="2" type="noConversion"/>
  </si>
  <si>
    <t>Model Number</t>
    <phoneticPr fontId="2" type="noConversion"/>
  </si>
  <si>
    <t>N.W.(KGS)</t>
    <phoneticPr fontId="2" type="noConversion"/>
  </si>
  <si>
    <t>G.W.(KGS)</t>
    <phoneticPr fontId="2" type="noConversion"/>
  </si>
  <si>
    <t>Total Units</t>
    <phoneticPr fontId="2" type="noConversion"/>
  </si>
  <si>
    <t>Cartons No.</t>
    <phoneticPr fontId="2" type="noConversion"/>
  </si>
  <si>
    <t>Total G.W.
(KGS)</t>
    <phoneticPr fontId="2" type="noConversion"/>
  </si>
  <si>
    <t>cuft</t>
    <phoneticPr fontId="2" type="noConversion"/>
  </si>
  <si>
    <t>CXT-USGI3-U02</t>
    <phoneticPr fontId="2" type="noConversion"/>
  </si>
  <si>
    <t>PTI-G3606</t>
    <phoneticPr fontId="2" type="noConversion"/>
  </si>
  <si>
    <t>A1-A13</t>
    <phoneticPr fontId="2" type="noConversion"/>
  </si>
  <si>
    <t>EN6688</t>
    <phoneticPr fontId="2" type="noConversion"/>
  </si>
  <si>
    <t>B1-B50</t>
    <phoneticPr fontId="2" type="noConversion"/>
  </si>
  <si>
    <t>CCC-AD34BT-U51</t>
    <phoneticPr fontId="2" type="noConversion"/>
  </si>
  <si>
    <t>C1-C740</t>
    <phoneticPr fontId="2" type="noConversion"/>
  </si>
  <si>
    <t>CXT-UMGI3-U01</t>
    <phoneticPr fontId="2" type="noConversion"/>
  </si>
  <si>
    <t>Xi-3 HDT</t>
    <phoneticPr fontId="2" type="noConversion"/>
  </si>
  <si>
    <t>D1-D3</t>
    <phoneticPr fontId="2" type="noConversion"/>
  </si>
  <si>
    <t>EN6589</t>
    <phoneticPr fontId="2" type="noConversion"/>
  </si>
  <si>
    <t>E1-E22</t>
    <phoneticPr fontId="2" type="noConversion"/>
  </si>
  <si>
    <t>E23</t>
    <phoneticPr fontId="2" type="noConversion"/>
  </si>
  <si>
    <t>EN5643</t>
    <phoneticPr fontId="2" type="noConversion"/>
  </si>
  <si>
    <t>F1-F84</t>
    <phoneticPr fontId="2" type="noConversion"/>
  </si>
  <si>
    <t>S1</t>
    <phoneticPr fontId="2" type="noConversion"/>
  </si>
  <si>
    <t>Spare parts</t>
    <phoneticPr fontId="2" type="noConversion"/>
  </si>
  <si>
    <t>Spare parts</t>
    <phoneticPr fontId="2" type="noConversion"/>
  </si>
  <si>
    <t>Total:</t>
    <phoneticPr fontId="2" type="noConversion"/>
  </si>
  <si>
    <t>918 CTNS</t>
    <phoneticPr fontId="2" type="noConversion"/>
  </si>
  <si>
    <t>SHIPPING MARK:</t>
    <phoneticPr fontId="2" type="noConversion"/>
  </si>
  <si>
    <t>(67.05CBM)</t>
    <phoneticPr fontId="2" type="noConversion"/>
  </si>
  <si>
    <t xml:space="preserve">                TURKEY</t>
    <phoneticPr fontId="2" type="noConversion"/>
  </si>
  <si>
    <t xml:space="preserve">              MADE IN P.R.C</t>
    <phoneticPr fontId="2" type="noConversion"/>
  </si>
  <si>
    <t xml:space="preserve">TYR SD962 </t>
    <phoneticPr fontId="2" type="noConversion"/>
  </si>
  <si>
    <t>Asguard, Side panel left:22Pcs,Side panel right:22pcs</t>
    <phoneticPr fontId="2" type="noConversion"/>
  </si>
  <si>
    <t>Front  panel x 11pcs,</t>
    <phoneticPr fontId="2" type="noConversion"/>
  </si>
  <si>
    <t xml:space="preserve"> </t>
    <phoneticPr fontId="2" type="noConversion"/>
  </si>
  <si>
    <t>Container no:</t>
    <phoneticPr fontId="2" type="noConversion"/>
  </si>
  <si>
    <t>UACU5253082</t>
    <phoneticPr fontId="2" type="noConversion"/>
  </si>
  <si>
    <t>Seal no:</t>
    <phoneticPr fontId="2" type="noConversion"/>
  </si>
  <si>
    <t xml:space="preserve"> UASC1751889</t>
    <phoneticPr fontId="2" type="noConversion"/>
  </si>
  <si>
    <t>40'HQ</t>
    <phoneticPr fontId="2" type="noConversion"/>
  </si>
  <si>
    <t>Cpu Cooler</t>
  </si>
  <si>
    <t>Power Supply</t>
  </si>
  <si>
    <t>Computer Case</t>
  </si>
  <si>
    <t>Thermal Grease</t>
  </si>
  <si>
    <t xml:space="preserve">Front  panel x 4pcs,I/O PCB   cable *22PCS 
Cooler:30PCS,carton:18 pcs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</si>
</sst>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* #,##0.00_-;\-&quot;$&quot;* #,##0.00_-;_-&quot;$&quot;* &quot;-&quot;??_-;_-@_-"/>
    <numFmt numFmtId="166" formatCode="0.00_);[Red]\(0.00\)"/>
    <numFmt numFmtId="167" formatCode="0.00_ "/>
    <numFmt numFmtId="168" formatCode="0.000_ "/>
    <numFmt numFmtId="169" formatCode="#,##0_ "/>
    <numFmt numFmtId="170" formatCode="#,##0.00_ "/>
    <numFmt numFmtId="171" formatCode="0_ "/>
  </numFmts>
  <fonts count="28">
    <font>
      <sz val="12"/>
      <name val="新細明體"/>
      <family val="1"/>
      <charset val="136"/>
    </font>
    <font>
      <sz val="11"/>
      <color theme="1"/>
      <name val="Calibri"/>
      <family val="2"/>
      <charset val="162"/>
      <scheme val="minor"/>
    </font>
    <font>
      <sz val="9"/>
      <name val="新細明體"/>
      <family val="1"/>
      <charset val="136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sz val="12"/>
      <name val="新細明體"/>
      <family val="1"/>
      <charset val="136"/>
    </font>
    <font>
      <b/>
      <sz val="12"/>
      <name val="Arial"/>
      <family val="2"/>
    </font>
    <font>
      <b/>
      <sz val="10"/>
      <color rgb="FFFF0000"/>
      <name val="Arial"/>
      <family val="2"/>
    </font>
    <font>
      <sz val="12"/>
      <color rgb="FF000000"/>
      <name val="Arial"/>
      <family val="2"/>
    </font>
    <font>
      <sz val="12"/>
      <color indexed="8"/>
      <name val="Arial"/>
      <family val="2"/>
    </font>
    <font>
      <sz val="9"/>
      <name val="Arial Unicode MS"/>
      <family val="2"/>
      <charset val="136"/>
    </font>
    <font>
      <b/>
      <sz val="18"/>
      <name val="Arial Unicode MS"/>
      <family val="2"/>
      <charset val="136"/>
    </font>
    <font>
      <sz val="12"/>
      <name val="Arial Unicode MS"/>
      <family val="2"/>
      <charset val="136"/>
    </font>
    <font>
      <sz val="10"/>
      <color theme="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2"/>
      <name val="宋体"/>
      <family val="3"/>
      <charset val="134"/>
    </font>
    <font>
      <b/>
      <sz val="12"/>
      <color rgb="FF0000FF"/>
      <name val="Arial"/>
      <family val="2"/>
    </font>
    <font>
      <sz val="12"/>
      <color indexed="8"/>
      <name val="Tahoma"/>
      <family val="2"/>
    </font>
    <font>
      <sz val="11"/>
      <color theme="1"/>
      <name val="Calibri"/>
      <family val="3"/>
      <charset val="134"/>
      <scheme val="minor"/>
    </font>
    <font>
      <sz val="12"/>
      <name val="宋体"/>
      <charset val="134"/>
    </font>
    <font>
      <b/>
      <sz val="9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7" fillId="0" borderId="0">
      <alignment vertical="center"/>
    </xf>
    <xf numFmtId="0" fontId="23" fillId="0" borderId="0"/>
    <xf numFmtId="164" fontId="7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1" fillId="0" borderId="0"/>
  </cellStyleXfs>
  <cellXfs count="86">
    <xf numFmtId="0" fontId="0" fillId="0" borderId="0" xfId="0">
      <alignment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shrinkToFit="1"/>
    </xf>
    <xf numFmtId="14" fontId="3" fillId="0" borderId="0" xfId="0" applyNumberFormat="1" applyFont="1" applyAlignment="1">
      <alignment horizontal="left" vertical="center" shrinkToFit="1"/>
    </xf>
    <xf numFmtId="14" fontId="3" fillId="0" borderId="0" xfId="0" applyNumberFormat="1" applyFont="1" applyBorder="1" applyAlignment="1">
      <alignment horizontal="left"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quotePrefix="1" applyFont="1" applyBorder="1" applyAlignment="1">
      <alignment vertical="center" shrinkToFit="1"/>
    </xf>
    <xf numFmtId="0" fontId="3" fillId="0" borderId="0" xfId="0" applyFont="1" applyBorder="1" applyAlignment="1">
      <alignment horizontal="left" vertical="center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49" fontId="3" fillId="0" borderId="0" xfId="0" quotePrefix="1" applyNumberFormat="1" applyFont="1" applyBorder="1" applyAlignment="1">
      <alignment vertical="center"/>
    </xf>
    <xf numFmtId="0" fontId="4" fillId="0" borderId="0" xfId="0" applyFo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0" fillId="0" borderId="0" xfId="0" applyFont="1" applyAlignment="1">
      <alignment horizontal="left" vertical="center" readingOrder="1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11" fillId="0" borderId="0" xfId="0" applyFont="1" applyFill="1" applyAlignment="1"/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>
      <alignment vertical="center"/>
    </xf>
    <xf numFmtId="0" fontId="14" fillId="0" borderId="0" xfId="0" applyFont="1" applyFill="1" applyAlignment="1">
      <alignment horizontal="right" vertical="center"/>
    </xf>
    <xf numFmtId="14" fontId="3" fillId="0" borderId="0" xfId="0" applyNumberFormat="1" applyFont="1" applyFill="1" applyAlignment="1">
      <alignment horizontal="left" vertical="center" shrinkToFit="1"/>
    </xf>
    <xf numFmtId="14" fontId="3" fillId="0" borderId="0" xfId="0" applyNumberFormat="1" applyFont="1" applyFill="1" applyAlignment="1">
      <alignment horizontal="left" vertical="center"/>
    </xf>
    <xf numFmtId="14" fontId="3" fillId="0" borderId="0" xfId="0" applyNumberFormat="1" applyFont="1" applyFill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14" fontId="3" fillId="0" borderId="0" xfId="0" applyNumberFormat="1" applyFont="1" applyFill="1" applyBorder="1" applyAlignment="1">
      <alignment horizontal="left" vertical="center" shrinkToFit="1"/>
    </xf>
    <xf numFmtId="0" fontId="15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shrinkToFit="1"/>
    </xf>
    <xf numFmtId="14" fontId="16" fillId="0" borderId="0" xfId="0" applyNumberFormat="1" applyFont="1" applyFill="1" applyAlignment="1">
      <alignment vertical="center"/>
    </xf>
    <xf numFmtId="14" fontId="16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167" fontId="18" fillId="0" borderId="7" xfId="0" applyNumberFormat="1" applyFont="1" applyFill="1" applyBorder="1" applyAlignment="1">
      <alignment horizontal="center" vertical="center"/>
    </xf>
    <xf numFmtId="167" fontId="18" fillId="0" borderId="7" xfId="0" applyNumberFormat="1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 wrapText="1"/>
    </xf>
    <xf numFmtId="166" fontId="18" fillId="0" borderId="8" xfId="0" applyNumberFormat="1" applyFont="1" applyFill="1" applyBorder="1" applyAlignment="1">
      <alignment horizontal="center" vertical="center" wrapText="1"/>
    </xf>
    <xf numFmtId="168" fontId="4" fillId="0" borderId="0" xfId="0" applyNumberFormat="1" applyFont="1" applyFill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wrapText="1"/>
    </xf>
    <xf numFmtId="166" fontId="19" fillId="0" borderId="8" xfId="0" applyNumberFormat="1" applyFont="1" applyFill="1" applyBorder="1" applyAlignment="1">
      <alignment horizontal="center" vertical="center" wrapText="1"/>
    </xf>
    <xf numFmtId="167" fontId="19" fillId="0" borderId="7" xfId="0" applyNumberFormat="1" applyFont="1" applyFill="1" applyBorder="1" applyAlignment="1">
      <alignment horizontal="center" vertical="center"/>
    </xf>
    <xf numFmtId="167" fontId="19" fillId="0" borderId="7" xfId="0" applyNumberFormat="1" applyFont="1" applyFill="1" applyBorder="1" applyAlignment="1">
      <alignment horizontal="center" vertical="center" wrapText="1"/>
    </xf>
    <xf numFmtId="167" fontId="4" fillId="0" borderId="0" xfId="0" applyNumberFormat="1" applyFont="1" applyFill="1" applyAlignment="1">
      <alignment horizontal="center" vertical="center"/>
    </xf>
    <xf numFmtId="0" fontId="20" fillId="0" borderId="0" xfId="0" applyFont="1" applyFill="1">
      <alignment vertical="center"/>
    </xf>
    <xf numFmtId="0" fontId="18" fillId="0" borderId="9" xfId="0" applyFont="1" applyFill="1" applyBorder="1">
      <alignment vertical="center"/>
    </xf>
    <xf numFmtId="0" fontId="21" fillId="0" borderId="9" xfId="0" applyFont="1" applyFill="1" applyBorder="1" applyAlignment="1">
      <alignment horizontal="center" vertical="center"/>
    </xf>
    <xf numFmtId="169" fontId="18" fillId="0" borderId="9" xfId="0" applyNumberFormat="1" applyFont="1" applyFill="1" applyBorder="1" applyAlignment="1">
      <alignment horizontal="left" vertical="center"/>
    </xf>
    <xf numFmtId="170" fontId="18" fillId="0" borderId="9" xfId="0" applyNumberFormat="1" applyFont="1" applyFill="1" applyBorder="1" applyAlignment="1">
      <alignment horizontal="left" vertical="center"/>
    </xf>
    <xf numFmtId="166" fontId="5" fillId="0" borderId="9" xfId="0" applyNumberFormat="1" applyFont="1" applyFill="1" applyBorder="1" applyAlignment="1">
      <alignment horizontal="right" vertical="center"/>
    </xf>
    <xf numFmtId="0" fontId="5" fillId="0" borderId="9" xfId="0" applyNumberFormat="1" applyFont="1" applyFill="1" applyBorder="1" applyAlignment="1">
      <alignment horizontal="center" vertical="center"/>
    </xf>
    <xf numFmtId="166" fontId="5" fillId="0" borderId="9" xfId="0" applyNumberFormat="1" applyFont="1" applyFill="1" applyBorder="1" applyAlignment="1">
      <alignment horizontal="center" vertical="center"/>
    </xf>
    <xf numFmtId="167" fontId="5" fillId="0" borderId="9" xfId="0" applyNumberFormat="1" applyFont="1" applyFill="1" applyBorder="1" applyAlignment="1">
      <alignment horizontal="center" vertical="center"/>
    </xf>
    <xf numFmtId="171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4" fontId="22" fillId="0" borderId="0" xfId="0" applyNumberFormat="1" applyFont="1" applyFill="1">
      <alignment vertical="center"/>
    </xf>
    <xf numFmtId="167" fontId="3" fillId="0" borderId="0" xfId="0" applyNumberFormat="1" applyFont="1" applyFill="1" applyAlignment="1">
      <alignment horizontal="right" vertical="center"/>
    </xf>
    <xf numFmtId="167" fontId="9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1" fillId="0" borderId="0" xfId="0" applyFont="1" applyFill="1" applyAlignment="1"/>
    <xf numFmtId="14" fontId="27" fillId="2" borderId="2" xfId="0" applyNumberFormat="1" applyFont="1" applyFill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/>
    </xf>
    <xf numFmtId="14" fontId="27" fillId="0" borderId="0" xfId="0" applyNumberFormat="1" applyFont="1" applyAlignment="1">
      <alignment horizontal="left" vertical="center" shrinkToFit="1"/>
    </xf>
    <xf numFmtId="0" fontId="15" fillId="2" borderId="6" xfId="0" applyNumberFormat="1" applyFont="1" applyFill="1" applyBorder="1" applyAlignment="1">
      <alignment horizontal="left" vertical="center" wrapText="1"/>
    </xf>
    <xf numFmtId="0" fontId="15" fillId="2" borderId="1" xfId="0" applyNumberFormat="1" applyFont="1" applyFill="1" applyBorder="1" applyAlignment="1">
      <alignment horizontal="left" vertical="center" wrapText="1"/>
    </xf>
    <xf numFmtId="0" fontId="15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5" fillId="2" borderId="7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/>
    </xf>
    <xf numFmtId="0" fontId="25" fillId="2" borderId="0" xfId="0" applyFont="1" applyFill="1" applyBorder="1" applyAlignment="1">
      <alignment horizontal="left" vertical="center"/>
    </xf>
    <xf numFmtId="0" fontId="11" fillId="0" borderId="0" xfId="0" applyFont="1" applyFill="1" applyAlignment="1"/>
    <xf numFmtId="0" fontId="11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6">
    <cellStyle name="Normal" xfId="0" builtinId="0"/>
    <cellStyle name="Normal 2" xfId="5"/>
    <cellStyle name="一般 2" xfId="2"/>
    <cellStyle name="一般 3" xfId="4"/>
    <cellStyle name="一般_target '05 Garfield" xfId="1"/>
    <cellStyle name="货币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NUL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5" Type="http://schemas.openxmlformats.org/officeDocument/2006/relationships/image" Target="../media/image3.jpe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7988</xdr:colOff>
      <xdr:row>27</xdr:row>
      <xdr:rowOff>0</xdr:rowOff>
    </xdr:from>
    <xdr:to>
      <xdr:col>0</xdr:col>
      <xdr:colOff>11474</xdr:colOff>
      <xdr:row>28</xdr:row>
      <xdr:rowOff>1120</xdr:rowOff>
    </xdr:to>
    <xdr:pic>
      <xdr:nvPicPr>
        <xdr:cNvPr id="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96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27</xdr:row>
      <xdr:rowOff>0</xdr:rowOff>
    </xdr:from>
    <xdr:to>
      <xdr:col>0</xdr:col>
      <xdr:colOff>11474</xdr:colOff>
      <xdr:row>28</xdr:row>
      <xdr:rowOff>115420</xdr:rowOff>
    </xdr:to>
    <xdr:pic>
      <xdr:nvPicPr>
        <xdr:cNvPr id="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96350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27</xdr:row>
      <xdr:rowOff>0</xdr:rowOff>
    </xdr:from>
    <xdr:to>
      <xdr:col>0</xdr:col>
      <xdr:colOff>11474</xdr:colOff>
      <xdr:row>28</xdr:row>
      <xdr:rowOff>1120</xdr:rowOff>
    </xdr:to>
    <xdr:pic>
      <xdr:nvPicPr>
        <xdr:cNvPr id="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96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27</xdr:row>
      <xdr:rowOff>0</xdr:rowOff>
    </xdr:from>
    <xdr:to>
      <xdr:col>0</xdr:col>
      <xdr:colOff>11474</xdr:colOff>
      <xdr:row>28</xdr:row>
      <xdr:rowOff>115420</xdr:rowOff>
    </xdr:to>
    <xdr:pic>
      <xdr:nvPicPr>
        <xdr:cNvPr id="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96350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156321</xdr:rowOff>
    </xdr:to>
    <xdr:pic>
      <xdr:nvPicPr>
        <xdr:cNvPr id="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27</xdr:row>
      <xdr:rowOff>0</xdr:rowOff>
    </xdr:from>
    <xdr:to>
      <xdr:col>0</xdr:col>
      <xdr:colOff>11474</xdr:colOff>
      <xdr:row>28</xdr:row>
      <xdr:rowOff>115420</xdr:rowOff>
    </xdr:to>
    <xdr:pic>
      <xdr:nvPicPr>
        <xdr:cNvPr id="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96350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27</xdr:row>
      <xdr:rowOff>0</xdr:rowOff>
    </xdr:from>
    <xdr:to>
      <xdr:col>0</xdr:col>
      <xdr:colOff>11474</xdr:colOff>
      <xdr:row>28</xdr:row>
      <xdr:rowOff>67795</xdr:rowOff>
    </xdr:to>
    <xdr:pic>
      <xdr:nvPicPr>
        <xdr:cNvPr id="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96350"/>
          <a:ext cx="3486" cy="3344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27</xdr:row>
      <xdr:rowOff>0</xdr:rowOff>
    </xdr:from>
    <xdr:to>
      <xdr:col>0</xdr:col>
      <xdr:colOff>11474</xdr:colOff>
      <xdr:row>28</xdr:row>
      <xdr:rowOff>1120</xdr:rowOff>
    </xdr:to>
    <xdr:pic>
      <xdr:nvPicPr>
        <xdr:cNvPr id="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96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27</xdr:row>
      <xdr:rowOff>0</xdr:rowOff>
    </xdr:from>
    <xdr:to>
      <xdr:col>0</xdr:col>
      <xdr:colOff>11474</xdr:colOff>
      <xdr:row>28</xdr:row>
      <xdr:rowOff>115420</xdr:rowOff>
    </xdr:to>
    <xdr:pic>
      <xdr:nvPicPr>
        <xdr:cNvPr id="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96350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156321</xdr:rowOff>
    </xdr:to>
    <xdr:pic>
      <xdr:nvPicPr>
        <xdr:cNvPr id="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27</xdr:row>
      <xdr:rowOff>0</xdr:rowOff>
    </xdr:from>
    <xdr:to>
      <xdr:col>0</xdr:col>
      <xdr:colOff>11474</xdr:colOff>
      <xdr:row>28</xdr:row>
      <xdr:rowOff>115420</xdr:rowOff>
    </xdr:to>
    <xdr:pic>
      <xdr:nvPicPr>
        <xdr:cNvPr id="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96350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27</xdr:row>
      <xdr:rowOff>0</xdr:rowOff>
    </xdr:from>
    <xdr:to>
      <xdr:col>0</xdr:col>
      <xdr:colOff>11474</xdr:colOff>
      <xdr:row>28</xdr:row>
      <xdr:rowOff>67795</xdr:rowOff>
    </xdr:to>
    <xdr:pic>
      <xdr:nvPicPr>
        <xdr:cNvPr id="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96350"/>
          <a:ext cx="3486" cy="3344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27</xdr:row>
      <xdr:rowOff>0</xdr:rowOff>
    </xdr:from>
    <xdr:to>
      <xdr:col>0</xdr:col>
      <xdr:colOff>11474</xdr:colOff>
      <xdr:row>28</xdr:row>
      <xdr:rowOff>1120</xdr:rowOff>
    </xdr:to>
    <xdr:pic>
      <xdr:nvPicPr>
        <xdr:cNvPr id="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96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27</xdr:row>
      <xdr:rowOff>0</xdr:rowOff>
    </xdr:from>
    <xdr:to>
      <xdr:col>0</xdr:col>
      <xdr:colOff>11474</xdr:colOff>
      <xdr:row>28</xdr:row>
      <xdr:rowOff>1120</xdr:rowOff>
    </xdr:to>
    <xdr:pic>
      <xdr:nvPicPr>
        <xdr:cNvPr id="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96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27</xdr:row>
      <xdr:rowOff>0</xdr:rowOff>
    </xdr:from>
    <xdr:to>
      <xdr:col>0</xdr:col>
      <xdr:colOff>11474</xdr:colOff>
      <xdr:row>28</xdr:row>
      <xdr:rowOff>1120</xdr:rowOff>
    </xdr:to>
    <xdr:pic>
      <xdr:nvPicPr>
        <xdr:cNvPr id="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96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156321</xdr:rowOff>
    </xdr:to>
    <xdr:pic>
      <xdr:nvPicPr>
        <xdr:cNvPr id="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27</xdr:row>
      <xdr:rowOff>0</xdr:rowOff>
    </xdr:from>
    <xdr:to>
      <xdr:col>0</xdr:col>
      <xdr:colOff>11474</xdr:colOff>
      <xdr:row>28</xdr:row>
      <xdr:rowOff>1120</xdr:rowOff>
    </xdr:to>
    <xdr:pic>
      <xdr:nvPicPr>
        <xdr:cNvPr id="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89635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27</xdr:row>
      <xdr:rowOff>0</xdr:rowOff>
    </xdr:from>
    <xdr:to>
      <xdr:col>0</xdr:col>
      <xdr:colOff>739903</xdr:colOff>
      <xdr:row>27</xdr:row>
      <xdr:rowOff>3512</xdr:rowOff>
    </xdr:to>
    <xdr:pic>
      <xdr:nvPicPr>
        <xdr:cNvPr id="2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889635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23</xdr:row>
      <xdr:rowOff>0</xdr:rowOff>
    </xdr:from>
    <xdr:to>
      <xdr:col>0</xdr:col>
      <xdr:colOff>11474</xdr:colOff>
      <xdr:row>23</xdr:row>
      <xdr:rowOff>267820</xdr:rowOff>
    </xdr:to>
    <xdr:pic>
      <xdr:nvPicPr>
        <xdr:cNvPr id="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6562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23</xdr:row>
      <xdr:rowOff>0</xdr:rowOff>
    </xdr:from>
    <xdr:to>
      <xdr:col>0</xdr:col>
      <xdr:colOff>739903</xdr:colOff>
      <xdr:row>23</xdr:row>
      <xdr:rowOff>3512</xdr:rowOff>
    </xdr:to>
    <xdr:pic>
      <xdr:nvPicPr>
        <xdr:cNvPr id="2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6562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24</xdr:row>
      <xdr:rowOff>0</xdr:rowOff>
    </xdr:from>
    <xdr:to>
      <xdr:col>0</xdr:col>
      <xdr:colOff>11474</xdr:colOff>
      <xdr:row>24</xdr:row>
      <xdr:rowOff>267820</xdr:rowOff>
    </xdr:to>
    <xdr:pic>
      <xdr:nvPicPr>
        <xdr:cNvPr id="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2104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24</xdr:row>
      <xdr:rowOff>0</xdr:rowOff>
    </xdr:from>
    <xdr:to>
      <xdr:col>0</xdr:col>
      <xdr:colOff>739903</xdr:colOff>
      <xdr:row>24</xdr:row>
      <xdr:rowOff>3512</xdr:rowOff>
    </xdr:to>
    <xdr:pic>
      <xdr:nvPicPr>
        <xdr:cNvPr id="2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72104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26</xdr:row>
      <xdr:rowOff>0</xdr:rowOff>
    </xdr:from>
    <xdr:to>
      <xdr:col>0</xdr:col>
      <xdr:colOff>11474</xdr:colOff>
      <xdr:row>26</xdr:row>
      <xdr:rowOff>267820</xdr:rowOff>
    </xdr:to>
    <xdr:pic>
      <xdr:nvPicPr>
        <xdr:cNvPr id="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3343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26</xdr:row>
      <xdr:rowOff>0</xdr:rowOff>
    </xdr:from>
    <xdr:to>
      <xdr:col>0</xdr:col>
      <xdr:colOff>739903</xdr:colOff>
      <xdr:row>26</xdr:row>
      <xdr:rowOff>3512</xdr:rowOff>
    </xdr:to>
    <xdr:pic>
      <xdr:nvPicPr>
        <xdr:cNvPr id="2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83343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26</xdr:row>
      <xdr:rowOff>0</xdr:rowOff>
    </xdr:from>
    <xdr:to>
      <xdr:col>0</xdr:col>
      <xdr:colOff>11474</xdr:colOff>
      <xdr:row>26</xdr:row>
      <xdr:rowOff>267820</xdr:rowOff>
    </xdr:to>
    <xdr:pic>
      <xdr:nvPicPr>
        <xdr:cNvPr id="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3343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26</xdr:row>
      <xdr:rowOff>0</xdr:rowOff>
    </xdr:from>
    <xdr:to>
      <xdr:col>0</xdr:col>
      <xdr:colOff>739903</xdr:colOff>
      <xdr:row>26</xdr:row>
      <xdr:rowOff>3512</xdr:rowOff>
    </xdr:to>
    <xdr:pic>
      <xdr:nvPicPr>
        <xdr:cNvPr id="2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83343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26</xdr:row>
      <xdr:rowOff>0</xdr:rowOff>
    </xdr:from>
    <xdr:to>
      <xdr:col>0</xdr:col>
      <xdr:colOff>11474</xdr:colOff>
      <xdr:row>26</xdr:row>
      <xdr:rowOff>267820</xdr:rowOff>
    </xdr:to>
    <xdr:pic>
      <xdr:nvPicPr>
        <xdr:cNvPr id="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833437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26</xdr:row>
      <xdr:rowOff>0</xdr:rowOff>
    </xdr:from>
    <xdr:to>
      <xdr:col>0</xdr:col>
      <xdr:colOff>739903</xdr:colOff>
      <xdr:row>26</xdr:row>
      <xdr:rowOff>3512</xdr:rowOff>
    </xdr:to>
    <xdr:pic>
      <xdr:nvPicPr>
        <xdr:cNvPr id="3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833437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24</xdr:row>
      <xdr:rowOff>0</xdr:rowOff>
    </xdr:from>
    <xdr:to>
      <xdr:col>0</xdr:col>
      <xdr:colOff>11474</xdr:colOff>
      <xdr:row>24</xdr:row>
      <xdr:rowOff>267820</xdr:rowOff>
    </xdr:to>
    <xdr:pic>
      <xdr:nvPicPr>
        <xdr:cNvPr id="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2104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24</xdr:row>
      <xdr:rowOff>0</xdr:rowOff>
    </xdr:from>
    <xdr:to>
      <xdr:col>0</xdr:col>
      <xdr:colOff>739903</xdr:colOff>
      <xdr:row>24</xdr:row>
      <xdr:rowOff>3512</xdr:rowOff>
    </xdr:to>
    <xdr:pic>
      <xdr:nvPicPr>
        <xdr:cNvPr id="3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72104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24</xdr:row>
      <xdr:rowOff>0</xdr:rowOff>
    </xdr:from>
    <xdr:to>
      <xdr:col>0</xdr:col>
      <xdr:colOff>11474</xdr:colOff>
      <xdr:row>24</xdr:row>
      <xdr:rowOff>267820</xdr:rowOff>
    </xdr:to>
    <xdr:pic>
      <xdr:nvPicPr>
        <xdr:cNvPr id="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2104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24</xdr:row>
      <xdr:rowOff>0</xdr:rowOff>
    </xdr:from>
    <xdr:to>
      <xdr:col>0</xdr:col>
      <xdr:colOff>739903</xdr:colOff>
      <xdr:row>24</xdr:row>
      <xdr:rowOff>3512</xdr:rowOff>
    </xdr:to>
    <xdr:pic>
      <xdr:nvPicPr>
        <xdr:cNvPr id="3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72104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24</xdr:row>
      <xdr:rowOff>0</xdr:rowOff>
    </xdr:from>
    <xdr:to>
      <xdr:col>0</xdr:col>
      <xdr:colOff>11474</xdr:colOff>
      <xdr:row>24</xdr:row>
      <xdr:rowOff>267820</xdr:rowOff>
    </xdr:to>
    <xdr:pic>
      <xdr:nvPicPr>
        <xdr:cNvPr id="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2104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24</xdr:row>
      <xdr:rowOff>0</xdr:rowOff>
    </xdr:from>
    <xdr:to>
      <xdr:col>0</xdr:col>
      <xdr:colOff>739903</xdr:colOff>
      <xdr:row>24</xdr:row>
      <xdr:rowOff>3512</xdr:rowOff>
    </xdr:to>
    <xdr:pic>
      <xdr:nvPicPr>
        <xdr:cNvPr id="3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72104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25</xdr:row>
      <xdr:rowOff>267820</xdr:rowOff>
    </xdr:to>
    <xdr:pic>
      <xdr:nvPicPr>
        <xdr:cNvPr id="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7724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25</xdr:row>
      <xdr:rowOff>0</xdr:rowOff>
    </xdr:from>
    <xdr:to>
      <xdr:col>0</xdr:col>
      <xdr:colOff>739903</xdr:colOff>
      <xdr:row>25</xdr:row>
      <xdr:rowOff>3512</xdr:rowOff>
    </xdr:to>
    <xdr:pic>
      <xdr:nvPicPr>
        <xdr:cNvPr id="3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77724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25</xdr:row>
      <xdr:rowOff>267820</xdr:rowOff>
    </xdr:to>
    <xdr:pic>
      <xdr:nvPicPr>
        <xdr:cNvPr id="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7724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25</xdr:row>
      <xdr:rowOff>0</xdr:rowOff>
    </xdr:from>
    <xdr:to>
      <xdr:col>0</xdr:col>
      <xdr:colOff>739903</xdr:colOff>
      <xdr:row>25</xdr:row>
      <xdr:rowOff>3512</xdr:rowOff>
    </xdr:to>
    <xdr:pic>
      <xdr:nvPicPr>
        <xdr:cNvPr id="4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77724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25</xdr:row>
      <xdr:rowOff>267820</xdr:rowOff>
    </xdr:to>
    <xdr:pic>
      <xdr:nvPicPr>
        <xdr:cNvPr id="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7724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25</xdr:row>
      <xdr:rowOff>0</xdr:rowOff>
    </xdr:from>
    <xdr:to>
      <xdr:col>0</xdr:col>
      <xdr:colOff>739903</xdr:colOff>
      <xdr:row>25</xdr:row>
      <xdr:rowOff>3512</xdr:rowOff>
    </xdr:to>
    <xdr:pic>
      <xdr:nvPicPr>
        <xdr:cNvPr id="4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77724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25</xdr:row>
      <xdr:rowOff>0</xdr:rowOff>
    </xdr:from>
    <xdr:to>
      <xdr:col>0</xdr:col>
      <xdr:colOff>11474</xdr:colOff>
      <xdr:row>25</xdr:row>
      <xdr:rowOff>267820</xdr:rowOff>
    </xdr:to>
    <xdr:pic>
      <xdr:nvPicPr>
        <xdr:cNvPr id="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77724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25</xdr:row>
      <xdr:rowOff>0</xdr:rowOff>
    </xdr:from>
    <xdr:to>
      <xdr:col>0</xdr:col>
      <xdr:colOff>739903</xdr:colOff>
      <xdr:row>25</xdr:row>
      <xdr:rowOff>3512</xdr:rowOff>
    </xdr:to>
    <xdr:pic>
      <xdr:nvPicPr>
        <xdr:cNvPr id="4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7772400"/>
          <a:ext cx="244602" cy="3512"/>
        </a:xfrm>
        <a:prstGeom prst="rect">
          <a:avLst/>
        </a:prstGeom>
      </xdr:spPr>
    </xdr:pic>
    <xdr:clientData/>
  </xdr:twoCellAnchor>
  <xdr:twoCellAnchor>
    <xdr:from>
      <xdr:col>0</xdr:col>
      <xdr:colOff>304800</xdr:colOff>
      <xdr:row>30</xdr:row>
      <xdr:rowOff>66675</xdr:rowOff>
    </xdr:from>
    <xdr:to>
      <xdr:col>1</xdr:col>
      <xdr:colOff>647699</xdr:colOff>
      <xdr:row>34</xdr:row>
      <xdr:rowOff>85725</xdr:rowOff>
    </xdr:to>
    <xdr:sp macro="" textlink="">
      <xdr:nvSpPr>
        <xdr:cNvPr id="46" name="菱形 45"/>
        <xdr:cNvSpPr/>
      </xdr:nvSpPr>
      <xdr:spPr bwMode="auto">
        <a:xfrm>
          <a:off x="304800" y="8924925"/>
          <a:ext cx="1752599" cy="857250"/>
        </a:xfrm>
        <a:prstGeom prst="diamond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r>
            <a:rPr lang="en-US" altLang="zh-TW" sz="1100" b="1">
              <a:effectLst/>
              <a:latin typeface="+mn-lt"/>
              <a:ea typeface="+mn-ea"/>
              <a:cs typeface="+mn-cs"/>
            </a:rPr>
            <a:t>     </a:t>
          </a:r>
          <a:r>
            <a:rPr lang="en-US" altLang="zh-TW" sz="1100" b="1" baseline="0">
              <a:effectLst/>
              <a:latin typeface="+mn-lt"/>
              <a:ea typeface="+mn-ea"/>
              <a:cs typeface="+mn-cs"/>
            </a:rPr>
            <a:t> XIGMATEK</a:t>
          </a:r>
          <a:endParaRPr lang="zh-TW" altLang="zh-TW" sz="1600" b="0">
            <a:effectLst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495300</xdr:colOff>
      <xdr:row>3</xdr:row>
      <xdr:rowOff>95250</xdr:rowOff>
    </xdr:to>
    <xdr:pic>
      <xdr:nvPicPr>
        <xdr:cNvPr id="47" name="圖片 4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29700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zoomScaleNormal="100" workbookViewId="0">
      <selection activeCell="C32" sqref="C32"/>
    </sheetView>
  </sheetViews>
  <sheetFormatPr defaultColWidth="9" defaultRowHeight="15"/>
  <cols>
    <col min="1" max="1" width="14.875" style="23" customWidth="1"/>
    <col min="2" max="2" width="32.25" style="23" customWidth="1"/>
    <col min="3" max="3" width="15.25" style="23" bestFit="1" customWidth="1"/>
    <col min="4" max="4" width="8.125" style="21" bestFit="1" customWidth="1"/>
    <col min="5" max="5" width="12.25" style="21" customWidth="1"/>
    <col min="6" max="6" width="11.75" style="21" customWidth="1"/>
    <col min="7" max="7" width="8.375" style="21" bestFit="1" customWidth="1"/>
    <col min="8" max="8" width="9.125" style="21" bestFit="1" customWidth="1"/>
    <col min="9" max="9" width="11" style="21" customWidth="1"/>
    <col min="10" max="10" width="9.5" style="22" hidden="1" customWidth="1"/>
    <col min="11" max="11" width="10.625" style="22" hidden="1" customWidth="1"/>
    <col min="12" max="12" width="9.5" style="23" hidden="1" customWidth="1"/>
    <col min="13" max="14" width="9.5" style="23" bestFit="1" customWidth="1"/>
    <col min="15" max="16384" width="9" style="23"/>
  </cols>
  <sheetData>
    <row r="1" spans="1:11">
      <c r="A1" s="20"/>
      <c r="B1" s="80"/>
      <c r="C1" s="69"/>
      <c r="D1" s="81"/>
    </row>
    <row r="2" spans="1:11">
      <c r="A2" s="82"/>
      <c r="B2" s="80"/>
      <c r="C2" s="69"/>
      <c r="D2" s="81"/>
    </row>
    <row r="3" spans="1:11">
      <c r="A3" s="82"/>
      <c r="B3" s="80"/>
      <c r="C3" s="69"/>
      <c r="D3" s="81"/>
    </row>
    <row r="4" spans="1:11" ht="43.5" customHeight="1">
      <c r="A4" s="83" t="s">
        <v>35</v>
      </c>
      <c r="B4" s="83"/>
      <c r="C4" s="83"/>
      <c r="D4" s="83"/>
      <c r="E4" s="83"/>
      <c r="F4" s="83"/>
      <c r="G4" s="83"/>
      <c r="H4" s="83"/>
      <c r="I4" s="83"/>
      <c r="J4" s="24"/>
      <c r="K4" s="24"/>
    </row>
    <row r="5" spans="1:11" ht="14.1" customHeight="1">
      <c r="A5" s="25"/>
      <c r="B5" s="25"/>
      <c r="C5" s="25"/>
      <c r="D5" s="26"/>
      <c r="E5" s="26"/>
      <c r="F5" s="26"/>
      <c r="G5" s="26"/>
      <c r="H5" s="26"/>
      <c r="I5" s="26"/>
      <c r="J5" s="24"/>
      <c r="K5" s="24"/>
    </row>
    <row r="6" spans="1:11" s="30" customFormat="1" ht="16.5">
      <c r="A6" s="1" t="s">
        <v>0</v>
      </c>
      <c r="B6" s="9" t="s">
        <v>1</v>
      </c>
      <c r="C6" s="9"/>
      <c r="D6" s="18"/>
      <c r="E6" s="13" t="s">
        <v>2</v>
      </c>
      <c r="F6" s="3">
        <v>42482</v>
      </c>
      <c r="G6" s="27"/>
      <c r="H6" s="28"/>
      <c r="I6" s="29"/>
      <c r="J6" s="22"/>
      <c r="K6" s="22"/>
    </row>
    <row r="7" spans="1:11" s="30" customFormat="1" ht="32.25" customHeight="1">
      <c r="A7" s="1"/>
      <c r="B7" s="77" t="s">
        <v>3</v>
      </c>
      <c r="C7" s="77"/>
      <c r="D7" s="77"/>
      <c r="E7" s="14" t="s">
        <v>4</v>
      </c>
      <c r="F7" s="4" t="s">
        <v>5</v>
      </c>
      <c r="G7" s="31"/>
      <c r="H7" s="32"/>
      <c r="I7" s="29"/>
      <c r="J7" s="22"/>
      <c r="K7" s="22"/>
    </row>
    <row r="8" spans="1:11" s="30" customFormat="1" ht="16.5">
      <c r="A8" s="1"/>
      <c r="B8" s="8" t="s">
        <v>6</v>
      </c>
      <c r="C8" s="8"/>
      <c r="D8" s="19"/>
      <c r="E8" s="14" t="s">
        <v>7</v>
      </c>
      <c r="F8" s="4" t="s">
        <v>15</v>
      </c>
      <c r="G8" s="33"/>
      <c r="H8" s="32"/>
      <c r="I8" s="29"/>
      <c r="J8" s="22"/>
      <c r="K8" s="22"/>
    </row>
    <row r="9" spans="1:11" s="30" customFormat="1" ht="16.5">
      <c r="A9" s="1"/>
      <c r="B9" s="10" t="s">
        <v>8</v>
      </c>
      <c r="C9" s="10"/>
      <c r="D9" s="19"/>
      <c r="E9" s="14" t="s">
        <v>9</v>
      </c>
      <c r="F9" s="2" t="s">
        <v>17</v>
      </c>
      <c r="H9" s="34"/>
      <c r="I9" s="29"/>
      <c r="J9" s="22"/>
      <c r="K9" s="22"/>
    </row>
    <row r="10" spans="1:11" s="30" customFormat="1" ht="16.5">
      <c r="A10" s="1"/>
      <c r="B10" s="9" t="s">
        <v>10</v>
      </c>
      <c r="C10" s="9"/>
      <c r="D10" s="18"/>
      <c r="E10" s="14"/>
      <c r="F10" s="2"/>
      <c r="G10" s="35"/>
      <c r="H10" s="35"/>
      <c r="I10" s="35"/>
      <c r="J10" s="22"/>
      <c r="K10" s="22"/>
    </row>
    <row r="11" spans="1:11" s="30" customFormat="1" ht="16.5">
      <c r="A11" s="1"/>
      <c r="B11" s="79"/>
      <c r="C11" s="79"/>
      <c r="D11" s="79"/>
      <c r="E11" s="14" t="s">
        <v>11</v>
      </c>
      <c r="F11" s="5" t="s">
        <v>75</v>
      </c>
      <c r="G11" s="35"/>
      <c r="H11" s="35"/>
      <c r="I11" s="35"/>
      <c r="J11" s="22"/>
      <c r="K11" s="22"/>
    </row>
    <row r="12" spans="1:11" s="30" customFormat="1" ht="16.5">
      <c r="A12" s="1" t="s">
        <v>12</v>
      </c>
      <c r="B12" s="9" t="s">
        <v>1</v>
      </c>
      <c r="C12" s="9"/>
      <c r="D12" s="18"/>
      <c r="E12" s="14" t="s">
        <v>13</v>
      </c>
      <c r="F12" s="7" t="s">
        <v>14</v>
      </c>
      <c r="G12" s="36"/>
      <c r="H12" s="36"/>
      <c r="I12" s="36"/>
      <c r="J12" s="22"/>
      <c r="K12" s="22"/>
    </row>
    <row r="13" spans="1:11" s="30" customFormat="1" ht="16.5">
      <c r="A13" s="1"/>
      <c r="B13" s="77" t="s">
        <v>18</v>
      </c>
      <c r="C13" s="77"/>
      <c r="D13" s="77"/>
      <c r="E13" s="71" t="s">
        <v>71</v>
      </c>
      <c r="F13" s="72" t="s">
        <v>72</v>
      </c>
      <c r="G13" s="36"/>
      <c r="H13" s="36"/>
      <c r="I13" s="36"/>
      <c r="J13" s="22"/>
      <c r="K13" s="22"/>
    </row>
    <row r="14" spans="1:11" s="30" customFormat="1" ht="16.5">
      <c r="A14" s="1"/>
      <c r="B14" s="8" t="s">
        <v>19</v>
      </c>
      <c r="C14" s="8"/>
      <c r="D14" s="19"/>
      <c r="E14" s="71" t="s">
        <v>73</v>
      </c>
      <c r="F14" s="72" t="s">
        <v>74</v>
      </c>
      <c r="G14" s="36"/>
      <c r="H14" s="36"/>
      <c r="I14" s="36"/>
      <c r="J14" s="22"/>
      <c r="K14" s="22"/>
    </row>
    <row r="15" spans="1:11" s="30" customFormat="1" ht="17.25" thickBot="1">
      <c r="A15" s="12" t="s">
        <v>20</v>
      </c>
      <c r="B15" s="70">
        <v>42487</v>
      </c>
      <c r="C15" s="70"/>
      <c r="D15" s="15" t="s">
        <v>70</v>
      </c>
      <c r="E15" s="14"/>
      <c r="F15" s="6" t="s">
        <v>70</v>
      </c>
      <c r="G15" s="36"/>
      <c r="H15" s="36"/>
      <c r="I15" s="36"/>
      <c r="J15" s="22"/>
      <c r="K15" s="22"/>
    </row>
    <row r="16" spans="1:11" ht="39.950000000000003" customHeight="1">
      <c r="A16" s="38" t="s">
        <v>36</v>
      </c>
      <c r="B16" s="84" t="s">
        <v>21</v>
      </c>
      <c r="C16" s="85"/>
      <c r="D16" s="39" t="s">
        <v>37</v>
      </c>
      <c r="E16" s="39" t="s">
        <v>38</v>
      </c>
      <c r="F16" s="39" t="s">
        <v>22</v>
      </c>
      <c r="G16" s="39" t="s">
        <v>39</v>
      </c>
      <c r="H16" s="39" t="s">
        <v>40</v>
      </c>
      <c r="I16" s="40" t="s">
        <v>41</v>
      </c>
      <c r="J16" s="22" t="s">
        <v>23</v>
      </c>
      <c r="K16" s="22" t="s">
        <v>42</v>
      </c>
    </row>
    <row r="17" spans="1:12" ht="30" customHeight="1">
      <c r="A17" s="73" t="s">
        <v>43</v>
      </c>
      <c r="B17" s="74" t="s">
        <v>44</v>
      </c>
      <c r="C17" s="76" t="s">
        <v>79</v>
      </c>
      <c r="D17" s="41">
        <v>16.28</v>
      </c>
      <c r="E17" s="42">
        <v>17.68</v>
      </c>
      <c r="F17" s="43">
        <v>400</v>
      </c>
      <c r="G17" s="43">
        <v>5200</v>
      </c>
      <c r="H17" s="44" t="s">
        <v>45</v>
      </c>
      <c r="I17" s="45">
        <f>E17*J17</f>
        <v>229.84</v>
      </c>
      <c r="J17" s="22">
        <f>G17/F17</f>
        <v>13</v>
      </c>
      <c r="K17" s="46">
        <f>J17*3.47</f>
        <v>45.11</v>
      </c>
    </row>
    <row r="18" spans="1:12" ht="30" customHeight="1">
      <c r="A18" s="73" t="s">
        <v>46</v>
      </c>
      <c r="B18" s="74" t="s">
        <v>24</v>
      </c>
      <c r="C18" s="76" t="s">
        <v>76</v>
      </c>
      <c r="D18" s="41">
        <v>19.3</v>
      </c>
      <c r="E18" s="42">
        <v>20.54</v>
      </c>
      <c r="F18" s="43">
        <v>20</v>
      </c>
      <c r="G18" s="43">
        <v>1000</v>
      </c>
      <c r="H18" s="44" t="s">
        <v>47</v>
      </c>
      <c r="I18" s="45">
        <f>E18*J18</f>
        <v>1027</v>
      </c>
      <c r="J18" s="22">
        <f>G18/F18</f>
        <v>50</v>
      </c>
      <c r="K18" s="46">
        <f>J18*2.73</f>
        <v>136.5</v>
      </c>
    </row>
    <row r="19" spans="1:12" ht="30" customHeight="1">
      <c r="A19" s="73" t="s">
        <v>48</v>
      </c>
      <c r="B19" s="74" t="s">
        <v>25</v>
      </c>
      <c r="C19" s="76" t="s">
        <v>78</v>
      </c>
      <c r="D19" s="41">
        <v>7.1</v>
      </c>
      <c r="E19" s="42">
        <v>8.1300000000000008</v>
      </c>
      <c r="F19" s="43">
        <v>1</v>
      </c>
      <c r="G19" s="43">
        <v>740</v>
      </c>
      <c r="H19" s="44" t="s">
        <v>49</v>
      </c>
      <c r="I19" s="45">
        <f>E19*J19</f>
        <v>6016.2000000000007</v>
      </c>
      <c r="J19" s="22">
        <f>G19/F19</f>
        <v>740</v>
      </c>
      <c r="K19" s="46">
        <f>G19*2.66</f>
        <v>1968.4</v>
      </c>
    </row>
    <row r="20" spans="1:12" ht="30" customHeight="1">
      <c r="A20" s="73" t="s">
        <v>50</v>
      </c>
      <c r="B20" s="74" t="s">
        <v>51</v>
      </c>
      <c r="C20" s="76" t="s">
        <v>79</v>
      </c>
      <c r="D20" s="41">
        <v>8.66</v>
      </c>
      <c r="E20" s="42">
        <v>9.66</v>
      </c>
      <c r="F20" s="43">
        <v>200</v>
      </c>
      <c r="G20" s="43">
        <v>600</v>
      </c>
      <c r="H20" s="44" t="s">
        <v>52</v>
      </c>
      <c r="I20" s="45">
        <f>E20*J20</f>
        <v>28.98</v>
      </c>
      <c r="J20" s="22">
        <f>G20/F20</f>
        <v>3</v>
      </c>
      <c r="K20" s="46">
        <f>J20*3.29</f>
        <v>9.870000000000001</v>
      </c>
    </row>
    <row r="21" spans="1:12" ht="30" customHeight="1">
      <c r="A21" s="73" t="s">
        <v>53</v>
      </c>
      <c r="B21" s="74" t="s">
        <v>67</v>
      </c>
      <c r="C21" s="76" t="s">
        <v>76</v>
      </c>
      <c r="D21" s="41">
        <v>13.8</v>
      </c>
      <c r="E21" s="42">
        <v>15.3</v>
      </c>
      <c r="F21" s="43">
        <v>36</v>
      </c>
      <c r="G21" s="43">
        <v>792</v>
      </c>
      <c r="H21" s="44" t="s">
        <v>54</v>
      </c>
      <c r="I21" s="45">
        <f t="shared" ref="I21:I23" si="0">E21*J21</f>
        <v>336.6</v>
      </c>
      <c r="J21" s="22">
        <f t="shared" ref="J21:J23" si="1">G21/F21</f>
        <v>22</v>
      </c>
      <c r="K21" s="46">
        <f>J21*2.81</f>
        <v>61.82</v>
      </c>
    </row>
    <row r="22" spans="1:12" ht="30" customHeight="1">
      <c r="A22" s="73" t="s">
        <v>27</v>
      </c>
      <c r="B22" s="74" t="s">
        <v>26</v>
      </c>
      <c r="C22" s="76" t="s">
        <v>76</v>
      </c>
      <c r="D22" s="41">
        <v>3.07</v>
      </c>
      <c r="E22" s="42">
        <v>3.4</v>
      </c>
      <c r="F22" s="43">
        <v>8</v>
      </c>
      <c r="G22" s="43">
        <v>8</v>
      </c>
      <c r="H22" s="44" t="s">
        <v>55</v>
      </c>
      <c r="I22" s="45">
        <f t="shared" si="0"/>
        <v>3.4</v>
      </c>
      <c r="J22" s="22">
        <f t="shared" si="1"/>
        <v>1</v>
      </c>
      <c r="K22" s="46">
        <f>J22*2.81</f>
        <v>2.81</v>
      </c>
    </row>
    <row r="23" spans="1:12" ht="30" customHeight="1">
      <c r="A23" s="73" t="s">
        <v>56</v>
      </c>
      <c r="B23" s="74" t="s">
        <v>28</v>
      </c>
      <c r="C23" s="76" t="s">
        <v>77</v>
      </c>
      <c r="D23" s="41">
        <v>12.34</v>
      </c>
      <c r="E23" s="42">
        <v>13.12</v>
      </c>
      <c r="F23" s="43">
        <v>6</v>
      </c>
      <c r="G23" s="43">
        <v>504</v>
      </c>
      <c r="H23" s="44" t="s">
        <v>57</v>
      </c>
      <c r="I23" s="45">
        <f t="shared" si="0"/>
        <v>1102.08</v>
      </c>
      <c r="J23" s="22">
        <f t="shared" si="1"/>
        <v>84</v>
      </c>
      <c r="K23" s="46">
        <f>J23*1.56</f>
        <v>131.04</v>
      </c>
    </row>
    <row r="24" spans="1:12" ht="51" customHeight="1">
      <c r="A24" s="73" t="s">
        <v>31</v>
      </c>
      <c r="B24" s="74" t="s">
        <v>30</v>
      </c>
      <c r="C24" s="76" t="s">
        <v>77</v>
      </c>
      <c r="D24" s="41">
        <v>9.91</v>
      </c>
      <c r="E24" s="42">
        <v>9.91</v>
      </c>
      <c r="F24" s="47">
        <v>8</v>
      </c>
      <c r="G24" s="47">
        <v>8</v>
      </c>
      <c r="H24" s="48" t="s">
        <v>58</v>
      </c>
      <c r="I24" s="49">
        <v>9.91</v>
      </c>
      <c r="J24" s="22">
        <v>1</v>
      </c>
      <c r="K24" s="46">
        <v>1.51</v>
      </c>
    </row>
    <row r="25" spans="1:12" ht="44.25" customHeight="1">
      <c r="A25" s="73" t="s">
        <v>59</v>
      </c>
      <c r="B25" s="75" t="s">
        <v>68</v>
      </c>
      <c r="C25" s="75"/>
      <c r="D25" s="50">
        <v>23.1</v>
      </c>
      <c r="E25" s="51">
        <v>23.1</v>
      </c>
      <c r="F25" s="47">
        <v>22</v>
      </c>
      <c r="G25" s="47">
        <v>44</v>
      </c>
      <c r="H25" s="48" t="s">
        <v>32</v>
      </c>
      <c r="I25" s="49">
        <f>J25*E25</f>
        <v>46.2</v>
      </c>
      <c r="J25" s="22">
        <v>2</v>
      </c>
      <c r="K25" s="52">
        <f>J25*2.66</f>
        <v>5.32</v>
      </c>
    </row>
    <row r="26" spans="1:12" ht="44.25" customHeight="1">
      <c r="A26" s="73" t="s">
        <v>60</v>
      </c>
      <c r="B26" s="75" t="s">
        <v>69</v>
      </c>
      <c r="C26" s="75"/>
      <c r="D26" s="50">
        <v>4.0999999999999996</v>
      </c>
      <c r="E26" s="51">
        <v>5.3</v>
      </c>
      <c r="F26" s="47">
        <v>11</v>
      </c>
      <c r="G26" s="47">
        <v>11</v>
      </c>
      <c r="H26" s="48" t="s">
        <v>33</v>
      </c>
      <c r="I26" s="49">
        <v>5.3</v>
      </c>
      <c r="J26" s="22">
        <v>1</v>
      </c>
      <c r="K26" s="52">
        <f>J26*2.66</f>
        <v>2.66</v>
      </c>
    </row>
    <row r="27" spans="1:12" ht="54" customHeight="1" thickBot="1">
      <c r="A27" s="73" t="s">
        <v>29</v>
      </c>
      <c r="B27" s="75" t="s">
        <v>80</v>
      </c>
      <c r="C27" s="75"/>
      <c r="D27" s="50">
        <v>22.8</v>
      </c>
      <c r="E27" s="51">
        <v>23.73</v>
      </c>
      <c r="F27" s="47">
        <v>74</v>
      </c>
      <c r="G27" s="47">
        <v>74</v>
      </c>
      <c r="H27" s="48" t="s">
        <v>34</v>
      </c>
      <c r="I27" s="49">
        <v>23.73</v>
      </c>
      <c r="J27" s="22">
        <v>1</v>
      </c>
      <c r="K27" s="52">
        <f>J27*2.66</f>
        <v>2.66</v>
      </c>
      <c r="L27" s="53"/>
    </row>
    <row r="28" spans="1:12" ht="21" customHeight="1">
      <c r="A28" s="54"/>
      <c r="B28" s="55"/>
      <c r="C28" s="55"/>
      <c r="D28" s="56"/>
      <c r="E28" s="57"/>
      <c r="F28" s="58" t="s">
        <v>61</v>
      </c>
      <c r="G28" s="59">
        <f>SUM(G17:G27)</f>
        <v>8981</v>
      </c>
      <c r="H28" s="60" t="s">
        <v>62</v>
      </c>
      <c r="I28" s="61">
        <f>SUM(I17:I27)</f>
        <v>8829.24</v>
      </c>
      <c r="J28" s="62">
        <f>SUM(J17:J27)</f>
        <v>918</v>
      </c>
      <c r="K28" s="63">
        <f>SUM(K17:K27)</f>
        <v>2367.7000000000003</v>
      </c>
    </row>
    <row r="29" spans="1:12" ht="16.5" customHeight="1">
      <c r="A29" s="64" t="s">
        <v>63</v>
      </c>
      <c r="C29" s="21"/>
      <c r="F29" s="65"/>
      <c r="G29" s="65"/>
      <c r="H29" s="66"/>
      <c r="I29" s="67" t="s">
        <v>64</v>
      </c>
      <c r="K29" s="22">
        <f>K28/35.315</f>
        <v>67.04516494407477</v>
      </c>
    </row>
    <row r="30" spans="1:12" ht="16.5" customHeight="1">
      <c r="A30" s="64"/>
      <c r="C30" s="21"/>
      <c r="F30" s="65"/>
      <c r="G30" s="65"/>
      <c r="H30" s="66"/>
      <c r="I30" s="37"/>
    </row>
    <row r="31" spans="1:12" ht="16.5">
      <c r="A31"/>
      <c r="B31"/>
      <c r="C31" s="21"/>
    </row>
    <row r="32" spans="1:12" ht="16.5">
      <c r="A32"/>
      <c r="B32"/>
      <c r="C32" s="21"/>
    </row>
    <row r="33" spans="1:12" ht="16.5">
      <c r="A33"/>
      <c r="B33"/>
      <c r="C33" s="21"/>
    </row>
    <row r="34" spans="1:12" ht="16.5">
      <c r="A34"/>
      <c r="B34"/>
      <c r="C34" s="21"/>
    </row>
    <row r="35" spans="1:12" ht="16.5">
      <c r="A35"/>
      <c r="B35"/>
      <c r="C35" s="21"/>
    </row>
    <row r="36" spans="1:12" s="21" customFormat="1">
      <c r="A36" s="16" t="s">
        <v>65</v>
      </c>
      <c r="B36" s="16"/>
      <c r="J36" s="22"/>
      <c r="K36" s="22"/>
      <c r="L36" s="23"/>
    </row>
    <row r="37" spans="1:12" s="21" customFormat="1" ht="15.75">
      <c r="A37" s="17" t="s">
        <v>16</v>
      </c>
      <c r="B37" s="11"/>
      <c r="C37" s="11"/>
      <c r="D37" s="68"/>
      <c r="E37" s="68"/>
      <c r="J37" s="22"/>
      <c r="K37" s="22"/>
      <c r="L37" s="23"/>
    </row>
    <row r="38" spans="1:12" s="21" customFormat="1" ht="15.75">
      <c r="A38" s="17" t="s">
        <v>66</v>
      </c>
      <c r="B38" s="11"/>
      <c r="C38" s="11"/>
      <c r="D38" s="68"/>
      <c r="E38" s="68"/>
      <c r="J38" s="22"/>
      <c r="K38" s="22"/>
      <c r="L38" s="23"/>
    </row>
    <row r="39" spans="1:12" s="21" customFormat="1" ht="15.75">
      <c r="A39" s="53"/>
      <c r="B39" s="23"/>
      <c r="C39" s="23"/>
      <c r="D39" s="68"/>
      <c r="E39" s="68"/>
      <c r="J39" s="22"/>
      <c r="K39" s="22"/>
      <c r="L39" s="23"/>
    </row>
    <row r="40" spans="1:12" s="21" customFormat="1" ht="15.75">
      <c r="A40" s="23"/>
      <c r="B40" s="23"/>
      <c r="C40" s="23"/>
      <c r="D40" s="68"/>
      <c r="E40" s="68"/>
      <c r="J40" s="22"/>
      <c r="K40" s="22"/>
      <c r="L40" s="23"/>
    </row>
    <row r="41" spans="1:12" s="21" customFormat="1" ht="16.5" customHeight="1">
      <c r="A41" s="23"/>
      <c r="B41" s="23"/>
      <c r="C41" s="23"/>
      <c r="D41" s="68"/>
      <c r="E41" s="68"/>
      <c r="J41" s="22"/>
      <c r="K41" s="22"/>
      <c r="L41" s="23"/>
    </row>
    <row r="42" spans="1:12" s="21" customFormat="1" ht="15.75">
      <c r="A42" s="78"/>
      <c r="B42" s="78"/>
      <c r="C42" s="78"/>
      <c r="D42" s="78"/>
      <c r="E42" s="78"/>
      <c r="J42" s="22"/>
      <c r="K42" s="22"/>
      <c r="L42" s="23"/>
    </row>
  </sheetData>
  <mergeCells count="9">
    <mergeCell ref="A42:E42"/>
    <mergeCell ref="B7:D7"/>
    <mergeCell ref="B11:D11"/>
    <mergeCell ref="B13:D13"/>
    <mergeCell ref="B1:B3"/>
    <mergeCell ref="D1:D3"/>
    <mergeCell ref="A2:A3"/>
    <mergeCell ref="A4:I4"/>
    <mergeCell ref="B16:C16"/>
  </mergeCells>
  <phoneticPr fontId="2" type="noConversion"/>
  <printOptions horizontalCentered="1"/>
  <pageMargins left="0.39370078740157483" right="0.19685039370078741" top="0.98425196850393704" bottom="0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PAL</vt:lpstr>
    </vt:vector>
  </TitlesOfParts>
  <Company>XTK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pam.chan</dc:creator>
  <cp:lastModifiedBy>Akif</cp:lastModifiedBy>
  <cp:lastPrinted>2016-06-07T12:17:46Z</cp:lastPrinted>
  <dcterms:created xsi:type="dcterms:W3CDTF">2009-10-01T02:12:30Z</dcterms:created>
  <dcterms:modified xsi:type="dcterms:W3CDTF">2016-06-10T06:58:29Z</dcterms:modified>
</cp:coreProperties>
</file>