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20" windowWidth="16605" windowHeight="8340"/>
  </bookViews>
  <sheets>
    <sheet name="PAL" sheetId="82" r:id="rId1"/>
  </sheets>
  <definedNames>
    <definedName name="_xlnm.Print_Area" localSheetId="0">PAL!$A$1:$H$26</definedName>
  </definedNames>
  <calcPr calcId="145621"/>
</workbook>
</file>

<file path=xl/calcChain.xml><?xml version="1.0" encoding="utf-8"?>
<calcChain xmlns="http://schemas.openxmlformats.org/spreadsheetml/2006/main">
  <c r="F25" i="82" l="1"/>
  <c r="J23" i="82"/>
  <c r="I22" i="82"/>
  <c r="J22" i="82" s="1"/>
  <c r="I21" i="82"/>
  <c r="H21" i="82" s="1"/>
  <c r="I20" i="82"/>
  <c r="H20" i="82" s="1"/>
  <c r="I19" i="82"/>
  <c r="H19" i="82" s="1"/>
  <c r="I18" i="82"/>
  <c r="J18" i="82" s="1"/>
  <c r="I17" i="82"/>
  <c r="I25" i="82" l="1"/>
  <c r="H18" i="82"/>
  <c r="J20" i="82"/>
  <c r="H22" i="82"/>
  <c r="J17" i="82"/>
  <c r="J21" i="82"/>
  <c r="H17" i="82"/>
  <c r="J19" i="82"/>
  <c r="J25" i="82" l="1"/>
  <c r="J26" i="82" s="1"/>
  <c r="H25" i="82"/>
</calcChain>
</file>

<file path=xl/sharedStrings.xml><?xml version="1.0" encoding="utf-8"?>
<sst xmlns="http://schemas.openxmlformats.org/spreadsheetml/2006/main" count="61" uniqueCount="56">
  <si>
    <t>Product Name</t>
    <phoneticPr fontId="2" type="noConversion"/>
  </si>
  <si>
    <t>To:</t>
    <phoneticPr fontId="2" type="noConversion"/>
  </si>
  <si>
    <t xml:space="preserve">Segment Bilgisayar Dis Ticaret Ltd Sti  </t>
    <phoneticPr fontId="2" type="noConversion"/>
  </si>
  <si>
    <t>Date:</t>
    <phoneticPr fontId="2" type="noConversion"/>
  </si>
  <si>
    <t>Dereboyu Caddesi No.79/B 34387 Mecidiyekoy Istanbul,</t>
    <phoneticPr fontId="2" type="noConversion"/>
  </si>
  <si>
    <t>Sales Name:</t>
    <phoneticPr fontId="2" type="noConversion"/>
  </si>
  <si>
    <t>Said Feddahi</t>
    <phoneticPr fontId="2" type="noConversion"/>
  </si>
  <si>
    <t>Turkey</t>
    <phoneticPr fontId="2" type="noConversion"/>
  </si>
  <si>
    <t>Assistant:</t>
    <phoneticPr fontId="2" type="noConversion"/>
  </si>
  <si>
    <t>90-212 266290</t>
    <phoneticPr fontId="2" type="noConversion"/>
  </si>
  <si>
    <t>INVOICE NO:</t>
    <phoneticPr fontId="2" type="noConversion"/>
  </si>
  <si>
    <t>Mr. Tuncay Donmez</t>
    <phoneticPr fontId="2" type="noConversion"/>
  </si>
  <si>
    <t>Remark:</t>
    <phoneticPr fontId="2" type="noConversion"/>
  </si>
  <si>
    <t>Place of delivery:</t>
    <phoneticPr fontId="2" type="noConversion"/>
  </si>
  <si>
    <t>Price Terms:</t>
    <phoneticPr fontId="2" type="noConversion"/>
  </si>
  <si>
    <t xml:space="preserve"> </t>
    <phoneticPr fontId="2" type="noConversion"/>
  </si>
  <si>
    <t xml:space="preserve">Dereboyu Caddesi No.79/B 34387 Mecidiyekoy </t>
    <phoneticPr fontId="2" type="noConversion"/>
  </si>
  <si>
    <t>Istanbul, Turkey</t>
    <phoneticPr fontId="2" type="noConversion"/>
  </si>
  <si>
    <t>Delivery time:</t>
    <phoneticPr fontId="2" type="noConversion"/>
  </si>
  <si>
    <t>Sophia Hsu</t>
    <phoneticPr fontId="2" type="noConversion"/>
  </si>
  <si>
    <t>LCL</t>
    <phoneticPr fontId="2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</si>
  <si>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2" type="noConversion"/>
  </si>
  <si>
    <t>Model Number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</si>
  <si>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</si>
  <si>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</si>
  <si>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</si>
  <si>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</si>
  <si>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</si>
  <si>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</si>
  <si>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</si>
  <si>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cuft</t>
    <phoneticPr fontId="2" type="noConversion"/>
  </si>
  <si>
    <t>CXT-USGI3-U02</t>
    <phoneticPr fontId="2" type="noConversion"/>
  </si>
  <si>
    <t>C1-C15</t>
    <phoneticPr fontId="2" type="noConversion"/>
  </si>
  <si>
    <t>CFS-OXGKS-WU3</t>
    <phoneticPr fontId="2" type="noConversion"/>
  </si>
  <si>
    <t>D1-D5</t>
    <phoneticPr fontId="2" type="noConversion"/>
  </si>
  <si>
    <t>CFS-OXGKS-WU5</t>
    <phoneticPr fontId="2" type="noConversion"/>
  </si>
  <si>
    <t>E1-E5</t>
    <phoneticPr fontId="2" type="noConversion"/>
  </si>
  <si>
    <t>CPA-1050SEV-U51</t>
    <phoneticPr fontId="2" type="noConversion"/>
  </si>
  <si>
    <t>A1-A40</t>
    <phoneticPr fontId="2" type="noConversion"/>
  </si>
  <si>
    <t>CFS-S8GJR-KU2</t>
    <phoneticPr fontId="2" type="noConversion"/>
  </si>
  <si>
    <t>F1-F10</t>
    <phoneticPr fontId="2" type="noConversion"/>
  </si>
  <si>
    <t>CPA-0750SEV-U51</t>
    <phoneticPr fontId="2" type="noConversion"/>
  </si>
  <si>
    <t>B1-B48</t>
    <phoneticPr fontId="2" type="noConversion"/>
  </si>
  <si>
    <t>Spare parts</t>
    <phoneticPr fontId="2" type="noConversion"/>
  </si>
  <si>
    <t>Total:</t>
    <phoneticPr fontId="2" type="noConversion"/>
  </si>
  <si>
    <t>124 CTNS</t>
    <phoneticPr fontId="2" type="noConversion"/>
  </si>
  <si>
    <t>X105167-S</t>
    <phoneticPr fontId="2" type="noConversion"/>
  </si>
  <si>
    <t>B49</t>
    <phoneticPr fontId="2" type="noConversion"/>
  </si>
  <si>
    <t>FOB SHENZHEN (SEA)</t>
  </si>
  <si>
    <t>(6.237  CBM)</t>
  </si>
  <si>
    <t>PTI-G3606 / THERMAL PASTE</t>
  </si>
  <si>
    <t>XOF-F1253 / FAN COOLER</t>
  </si>
  <si>
    <t>XOF-F1255 / FAN COOLER</t>
  </si>
  <si>
    <t>VECTOR S1050(FULL RANGE) / POWER SUPPLY</t>
  </si>
  <si>
    <t>XSF-F8252 (Black Leaf) / FAN COOLER</t>
  </si>
  <si>
    <t>Vector S750(Full range) / 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</si>
</sst>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6" formatCode="m&quot;月&quot;d&quot;日&quot;"/>
    <numFmt numFmtId="167" formatCode="0.00_);[Red]\(0.00\)"/>
    <numFmt numFmtId="169" formatCode="0.00_ "/>
    <numFmt numFmtId="170" formatCode="0.000_ "/>
    <numFmt numFmtId="171" formatCode="#,##0_ "/>
    <numFmt numFmtId="172" formatCode="#,##0.00_ "/>
    <numFmt numFmtId="173" formatCode="0_ "/>
  </numFmts>
  <fonts count="24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2"/>
      <color rgb="FF0070C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2"/>
      <color theme="1"/>
      <name val="Arial"/>
      <family val="2"/>
      <charset val="16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164" fontId="6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left" vertical="center" shrinkToFit="1"/>
    </xf>
    <xf numFmtId="14" fontId="11" fillId="0" borderId="0" xfId="0" applyNumberFormat="1" applyFont="1" applyBorder="1" applyAlignment="1">
      <alignment horizontal="left" vertical="center" shrinkToFit="1"/>
    </xf>
    <xf numFmtId="49" fontId="11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3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69" fontId="19" fillId="0" borderId="8" xfId="0" applyNumberFormat="1" applyFont="1" applyFill="1" applyBorder="1" applyAlignment="1">
      <alignment horizontal="center" vertical="center"/>
    </xf>
    <xf numFmtId="169" fontId="19" fillId="0" borderId="8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167" fontId="19" fillId="0" borderId="9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0" fontId="19" fillId="0" borderId="3" xfId="0" applyFont="1" applyFill="1" applyBorder="1">
      <alignment vertical="center"/>
    </xf>
    <xf numFmtId="0" fontId="20" fillId="0" borderId="3" xfId="0" applyFont="1" applyFill="1" applyBorder="1" applyAlignment="1">
      <alignment horizontal="center" vertical="center"/>
    </xf>
    <xf numFmtId="171" fontId="19" fillId="0" borderId="3" xfId="0" applyNumberFormat="1" applyFont="1" applyFill="1" applyBorder="1" applyAlignment="1">
      <alignment horizontal="left" vertical="center"/>
    </xf>
    <xf numFmtId="172" fontId="19" fillId="0" borderId="3" xfId="0" applyNumberFormat="1" applyFont="1" applyFill="1" applyBorder="1" applyAlignment="1">
      <alignment horizontal="left" vertical="center"/>
    </xf>
    <xf numFmtId="167" fontId="5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9" fillId="0" borderId="0" xfId="0" quotePrefix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169" fontId="12" fillId="0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/>
    </xf>
    <xf numFmtId="166" fontId="4" fillId="2" borderId="0" xfId="0" quotePrefix="1" applyNumberFormat="1" applyFont="1" applyFill="1" applyBorder="1" applyAlignment="1">
      <alignment horizontal="left" vertical="center" shrinkToFit="1"/>
    </xf>
    <xf numFmtId="49" fontId="4" fillId="2" borderId="0" xfId="0" applyNumberFormat="1" applyFont="1" applyFill="1" applyBorder="1" applyAlignment="1">
      <alignment vertical="center"/>
    </xf>
    <xf numFmtId="14" fontId="9" fillId="2" borderId="2" xfId="0" applyNumberFormat="1" applyFont="1" applyFill="1" applyBorder="1" applyAlignment="1">
      <alignment vertical="center" wrapText="1"/>
    </xf>
    <xf numFmtId="0" fontId="4" fillId="2" borderId="0" xfId="0" quotePrefix="1" applyFont="1" applyFill="1" applyBorder="1" applyAlignment="1">
      <alignment vertical="center" shrinkToFit="1"/>
    </xf>
    <xf numFmtId="14" fontId="22" fillId="2" borderId="2" xfId="0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169" fontId="19" fillId="0" borderId="10" xfId="0" applyNumberFormat="1" applyFont="1" applyFill="1" applyBorder="1" applyAlignment="1">
      <alignment horizontal="center" vertical="center" wrapText="1"/>
    </xf>
    <xf numFmtId="169" fontId="19" fillId="0" borderId="13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167" fontId="19" fillId="0" borderId="11" xfId="0" applyNumberFormat="1" applyFont="1" applyFill="1" applyBorder="1" applyAlignment="1">
      <alignment horizontal="center" vertical="center" wrapText="1"/>
    </xf>
    <xf numFmtId="167" fontId="19" fillId="0" borderId="14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391645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1151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124945</xdr:rowOff>
    </xdr:to>
    <xdr:pic>
      <xdr:nvPicPr>
        <xdr:cNvPr id="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124945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25</xdr:row>
      <xdr:rowOff>124945</xdr:rowOff>
    </xdr:to>
    <xdr:pic>
      <xdr:nvPicPr>
        <xdr:cNvPr id="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1151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156321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94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156321</xdr:rowOff>
    </xdr:to>
    <xdr:pic>
      <xdr:nvPicPr>
        <xdr:cNvPr id="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94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22</xdr:row>
      <xdr:rowOff>156321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9402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8512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8512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145676</xdr:rowOff>
    </xdr:from>
    <xdr:to>
      <xdr:col>0</xdr:col>
      <xdr:colOff>11474</xdr:colOff>
      <xdr:row>24</xdr:row>
      <xdr:rowOff>156321</xdr:rowOff>
    </xdr:to>
    <xdr:pic>
      <xdr:nvPicPr>
        <xdr:cNvPr id="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8512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156321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4226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95250</xdr:rowOff>
    </xdr:from>
    <xdr:to>
      <xdr:col>7</xdr:col>
      <xdr:colOff>533400</xdr:colOff>
      <xdr:row>3</xdr:row>
      <xdr:rowOff>23079</xdr:rowOff>
    </xdr:to>
    <xdr:pic>
      <xdr:nvPicPr>
        <xdr:cNvPr id="61" name="圖片 6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95250"/>
          <a:ext cx="8572500" cy="5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30" sqref="D30"/>
    </sheetView>
  </sheetViews>
  <sheetFormatPr defaultColWidth="9" defaultRowHeight="15"/>
  <cols>
    <col min="1" max="1" width="14.875" style="19" customWidth="1"/>
    <col min="2" max="2" width="37.125" style="19" customWidth="1"/>
    <col min="3" max="3" width="10.375" style="17" customWidth="1"/>
    <col min="4" max="4" width="9.875" style="17" customWidth="1"/>
    <col min="5" max="5" width="13.5" style="17" customWidth="1"/>
    <col min="6" max="6" width="10.125" style="17" customWidth="1"/>
    <col min="7" max="7" width="11.375" style="17" customWidth="1"/>
    <col min="8" max="8" width="12.25" style="17" customWidth="1"/>
    <col min="9" max="9" width="9.5" style="18" hidden="1" customWidth="1"/>
    <col min="10" max="10" width="10.625" style="18" hidden="1" customWidth="1"/>
    <col min="11" max="16384" width="9" style="19"/>
  </cols>
  <sheetData>
    <row r="1" spans="1:10">
      <c r="A1" s="16"/>
      <c r="B1" s="72"/>
      <c r="C1" s="73"/>
    </row>
    <row r="2" spans="1:10">
      <c r="A2" s="64"/>
      <c r="B2" s="72"/>
      <c r="C2" s="73"/>
    </row>
    <row r="3" spans="1:10" ht="21" customHeight="1">
      <c r="A3" s="64"/>
      <c r="B3" s="72"/>
      <c r="C3" s="73"/>
    </row>
    <row r="4" spans="1:10" ht="27">
      <c r="A4" s="65" t="s">
        <v>21</v>
      </c>
      <c r="B4" s="65"/>
      <c r="C4" s="65"/>
      <c r="D4" s="65"/>
      <c r="E4" s="65"/>
      <c r="F4" s="65"/>
      <c r="G4" s="65"/>
      <c r="H4" s="65"/>
      <c r="I4" s="20"/>
      <c r="J4" s="20"/>
    </row>
    <row r="5" spans="1:10" ht="14.1" customHeight="1">
      <c r="A5" s="21"/>
      <c r="B5" s="21"/>
      <c r="C5" s="22"/>
      <c r="D5" s="22"/>
      <c r="E5" s="22"/>
      <c r="F5" s="22"/>
      <c r="G5" s="22"/>
      <c r="H5" s="22"/>
      <c r="I5" s="20"/>
      <c r="J5" s="20"/>
    </row>
    <row r="6" spans="1:10" s="8" customFormat="1" ht="19.5" customHeight="1">
      <c r="A6" s="9" t="s">
        <v>1</v>
      </c>
      <c r="B6" s="10" t="s">
        <v>2</v>
      </c>
      <c r="C6" s="10"/>
      <c r="E6" s="11" t="s">
        <v>3</v>
      </c>
      <c r="F6" s="12">
        <v>42702</v>
      </c>
    </row>
    <row r="7" spans="1:10" s="8" customFormat="1" ht="19.5" customHeight="1">
      <c r="A7" s="9"/>
      <c r="B7" s="61" t="s">
        <v>16</v>
      </c>
      <c r="C7" s="61"/>
      <c r="E7" s="9" t="s">
        <v>5</v>
      </c>
      <c r="F7" s="13" t="s">
        <v>6</v>
      </c>
    </row>
    <row r="8" spans="1:10" s="8" customFormat="1" ht="19.5" customHeight="1">
      <c r="A8" s="9"/>
      <c r="B8" s="14" t="s">
        <v>17</v>
      </c>
      <c r="C8" s="14"/>
      <c r="E8" s="9" t="s">
        <v>8</v>
      </c>
      <c r="F8" s="13" t="s">
        <v>19</v>
      </c>
    </row>
    <row r="9" spans="1:10" s="1" customFormat="1" ht="19.5" customHeight="1">
      <c r="A9" s="2"/>
      <c r="B9" s="5" t="s">
        <v>9</v>
      </c>
      <c r="C9" s="4"/>
      <c r="E9" s="2" t="s">
        <v>10</v>
      </c>
      <c r="F9" s="6" t="s">
        <v>46</v>
      </c>
    </row>
    <row r="10" spans="1:10" s="1" customFormat="1" ht="19.5" customHeight="1">
      <c r="A10" s="2"/>
      <c r="B10" s="3" t="s">
        <v>11</v>
      </c>
      <c r="C10" s="3"/>
      <c r="E10" s="2"/>
      <c r="F10" s="6"/>
    </row>
    <row r="11" spans="1:10" s="1" customFormat="1" ht="19.5" customHeight="1">
      <c r="A11" s="2"/>
      <c r="B11" s="62"/>
      <c r="C11" s="62"/>
      <c r="E11" s="48" t="s">
        <v>12</v>
      </c>
      <c r="F11" s="49" t="s">
        <v>20</v>
      </c>
    </row>
    <row r="12" spans="1:10" s="1" customFormat="1" ht="19.5" customHeight="1">
      <c r="A12" s="2" t="s">
        <v>13</v>
      </c>
      <c r="B12" s="50" t="s">
        <v>2</v>
      </c>
      <c r="C12" s="50"/>
      <c r="E12" s="48" t="s">
        <v>14</v>
      </c>
      <c r="F12" s="15" t="s">
        <v>48</v>
      </c>
    </row>
    <row r="13" spans="1:10" s="1" customFormat="1" ht="33" customHeight="1">
      <c r="A13" s="2"/>
      <c r="B13" s="63" t="s">
        <v>4</v>
      </c>
      <c r="C13" s="63"/>
      <c r="D13" s="48"/>
      <c r="E13" s="51" t="s">
        <v>15</v>
      </c>
    </row>
    <row r="14" spans="1:10" s="1" customFormat="1" ht="19.5" customHeight="1">
      <c r="A14" s="2"/>
      <c r="B14" s="52" t="s">
        <v>7</v>
      </c>
      <c r="C14" s="52"/>
      <c r="D14" s="48"/>
      <c r="E14" s="49" t="s">
        <v>15</v>
      </c>
    </row>
    <row r="15" spans="1:10" s="1" customFormat="1" ht="19.5" customHeight="1" thickBot="1">
      <c r="A15" s="7" t="s">
        <v>18</v>
      </c>
      <c r="B15" s="55">
        <v>42710</v>
      </c>
      <c r="C15" s="53"/>
      <c r="D15" s="48"/>
      <c r="E15" s="54"/>
    </row>
    <row r="16" spans="1:10" ht="39.950000000000003" customHeight="1">
      <c r="A16" s="23" t="s">
        <v>22</v>
      </c>
      <c r="B16" s="24" t="s">
        <v>0</v>
      </c>
      <c r="C16" s="25" t="s">
        <v>23</v>
      </c>
      <c r="D16" s="25" t="s">
        <v>24</v>
      </c>
      <c r="E16" s="25" t="s">
        <v>25</v>
      </c>
      <c r="F16" s="25" t="s">
        <v>26</v>
      </c>
      <c r="G16" s="25" t="s">
        <v>27</v>
      </c>
      <c r="H16" s="26" t="s">
        <v>28</v>
      </c>
      <c r="I16" s="18" t="s">
        <v>29</v>
      </c>
      <c r="J16" s="18" t="s">
        <v>30</v>
      </c>
    </row>
    <row r="17" spans="1:10" ht="30" customHeight="1">
      <c r="A17" s="57" t="s">
        <v>31</v>
      </c>
      <c r="B17" s="58" t="s">
        <v>50</v>
      </c>
      <c r="C17" s="27">
        <v>16.28</v>
      </c>
      <c r="D17" s="28">
        <v>17.68</v>
      </c>
      <c r="E17" s="29">
        <v>400</v>
      </c>
      <c r="F17" s="29">
        <v>6000</v>
      </c>
      <c r="G17" s="30" t="s">
        <v>32</v>
      </c>
      <c r="H17" s="31">
        <f>D17*I17</f>
        <v>265.2</v>
      </c>
      <c r="I17" s="18">
        <f t="shared" ref="I17:I18" si="0">F17/E17</f>
        <v>15</v>
      </c>
      <c r="J17" s="32">
        <f>I17*3.47</f>
        <v>52.050000000000004</v>
      </c>
    </row>
    <row r="18" spans="1:10" ht="30" customHeight="1">
      <c r="A18" s="59" t="s">
        <v>33</v>
      </c>
      <c r="B18" s="60" t="s">
        <v>51</v>
      </c>
      <c r="C18" s="27">
        <v>7.9</v>
      </c>
      <c r="D18" s="28">
        <v>10.4</v>
      </c>
      <c r="E18" s="29">
        <v>60</v>
      </c>
      <c r="F18" s="29">
        <v>300</v>
      </c>
      <c r="G18" s="30" t="s">
        <v>34</v>
      </c>
      <c r="H18" s="31">
        <f t="shared" ref="H18:H19" si="1">D18*I18</f>
        <v>52</v>
      </c>
      <c r="I18" s="18">
        <f t="shared" si="0"/>
        <v>5</v>
      </c>
      <c r="J18" s="32">
        <f>I18*1.37</f>
        <v>6.8500000000000005</v>
      </c>
    </row>
    <row r="19" spans="1:10" ht="30" customHeight="1">
      <c r="A19" s="59" t="s">
        <v>35</v>
      </c>
      <c r="B19" s="60" t="s">
        <v>52</v>
      </c>
      <c r="C19" s="27">
        <v>7.9</v>
      </c>
      <c r="D19" s="28">
        <v>10.4</v>
      </c>
      <c r="E19" s="29">
        <v>60</v>
      </c>
      <c r="F19" s="29">
        <v>300</v>
      </c>
      <c r="G19" s="30" t="s">
        <v>36</v>
      </c>
      <c r="H19" s="31">
        <f t="shared" si="1"/>
        <v>52</v>
      </c>
      <c r="I19" s="18">
        <f>F19/E19</f>
        <v>5</v>
      </c>
      <c r="J19" s="32">
        <f>I19*1.37</f>
        <v>6.8500000000000005</v>
      </c>
    </row>
    <row r="20" spans="1:10" ht="33.75" customHeight="1">
      <c r="A20" s="59" t="s">
        <v>37</v>
      </c>
      <c r="B20" s="60" t="s">
        <v>53</v>
      </c>
      <c r="C20" s="27">
        <v>13.48</v>
      </c>
      <c r="D20" s="28">
        <v>14.21</v>
      </c>
      <c r="E20" s="29">
        <v>5</v>
      </c>
      <c r="F20" s="29">
        <v>200</v>
      </c>
      <c r="G20" s="30" t="s">
        <v>38</v>
      </c>
      <c r="H20" s="31">
        <f>I20*D20</f>
        <v>568.40000000000009</v>
      </c>
      <c r="I20" s="18">
        <f>F20/E20</f>
        <v>40</v>
      </c>
      <c r="J20" s="33">
        <f>I20*1.54</f>
        <v>61.6</v>
      </c>
    </row>
    <row r="21" spans="1:10" ht="30" customHeight="1">
      <c r="A21" s="59" t="s">
        <v>39</v>
      </c>
      <c r="B21" s="60" t="s">
        <v>54</v>
      </c>
      <c r="C21" s="27">
        <v>5.34</v>
      </c>
      <c r="D21" s="28">
        <v>5.9</v>
      </c>
      <c r="E21" s="29">
        <v>60</v>
      </c>
      <c r="F21" s="29">
        <v>600</v>
      </c>
      <c r="G21" s="30" t="s">
        <v>40</v>
      </c>
      <c r="H21" s="31">
        <f t="shared" ref="H21" si="2">D21*I21</f>
        <v>59</v>
      </c>
      <c r="I21" s="18">
        <f t="shared" ref="I21:I22" si="3">F21/E21</f>
        <v>10</v>
      </c>
      <c r="J21" s="32">
        <f>I21*1.37</f>
        <v>13.700000000000001</v>
      </c>
    </row>
    <row r="22" spans="1:10" ht="33.75" customHeight="1">
      <c r="A22" s="59" t="s">
        <v>41</v>
      </c>
      <c r="B22" s="60" t="s">
        <v>55</v>
      </c>
      <c r="C22" s="27">
        <v>12.2</v>
      </c>
      <c r="D22" s="28">
        <v>13</v>
      </c>
      <c r="E22" s="29">
        <v>5</v>
      </c>
      <c r="F22" s="29">
        <v>240</v>
      </c>
      <c r="G22" s="30" t="s">
        <v>42</v>
      </c>
      <c r="H22" s="31">
        <f t="shared" ref="H22" si="4">I22*D22</f>
        <v>624</v>
      </c>
      <c r="I22" s="18">
        <f t="shared" si="3"/>
        <v>48</v>
      </c>
      <c r="J22" s="33">
        <f>I22*1.54</f>
        <v>73.92</v>
      </c>
    </row>
    <row r="23" spans="1:10" ht="33.75" customHeight="1">
      <c r="A23" s="59" t="s">
        <v>43</v>
      </c>
      <c r="B23" s="60" t="s">
        <v>53</v>
      </c>
      <c r="C23" s="27">
        <v>5.39</v>
      </c>
      <c r="D23" s="66">
        <v>10.210000000000001</v>
      </c>
      <c r="E23" s="29">
        <v>2</v>
      </c>
      <c r="F23" s="68">
        <v>4</v>
      </c>
      <c r="G23" s="70" t="s">
        <v>47</v>
      </c>
      <c r="H23" s="76">
        <v>10.210000000000001</v>
      </c>
      <c r="I23" s="74">
        <v>1</v>
      </c>
      <c r="J23" s="75">
        <f>I23*1.54</f>
        <v>1.54</v>
      </c>
    </row>
    <row r="24" spans="1:10" ht="32.25" customHeight="1" thickBot="1">
      <c r="A24" s="59" t="s">
        <v>43</v>
      </c>
      <c r="B24" s="60" t="s">
        <v>55</v>
      </c>
      <c r="C24" s="27">
        <v>4.82</v>
      </c>
      <c r="D24" s="67"/>
      <c r="E24" s="29">
        <v>2</v>
      </c>
      <c r="F24" s="69"/>
      <c r="G24" s="71"/>
      <c r="H24" s="77"/>
      <c r="I24" s="74"/>
      <c r="J24" s="75"/>
    </row>
    <row r="25" spans="1:10" ht="21" customHeight="1">
      <c r="A25" s="34"/>
      <c r="B25" s="35"/>
      <c r="C25" s="36"/>
      <c r="D25" s="37"/>
      <c r="E25" s="38" t="s">
        <v>44</v>
      </c>
      <c r="F25" s="39">
        <f>SUM(F17:F24)</f>
        <v>7644</v>
      </c>
      <c r="G25" s="40" t="s">
        <v>45</v>
      </c>
      <c r="H25" s="41">
        <f>SUM(H17:H24)</f>
        <v>1630.8100000000002</v>
      </c>
      <c r="I25" s="42">
        <f>SUM(I17:I24)</f>
        <v>124</v>
      </c>
      <c r="J25" s="43">
        <f>SUM(J17:J24)</f>
        <v>216.50999999999996</v>
      </c>
    </row>
    <row r="26" spans="1:10" ht="16.5" customHeight="1">
      <c r="A26" s="44"/>
      <c r="C26" s="45"/>
      <c r="D26" s="45"/>
      <c r="E26" s="46"/>
      <c r="F26" s="46"/>
      <c r="G26" s="47"/>
      <c r="H26" s="56" t="s">
        <v>49</v>
      </c>
      <c r="J26" s="18">
        <f>J25/35.315</f>
        <v>6.1308225966303267</v>
      </c>
    </row>
  </sheetData>
  <mergeCells count="13">
    <mergeCell ref="I23:I24"/>
    <mergeCell ref="J23:J24"/>
    <mergeCell ref="H23:H24"/>
    <mergeCell ref="A2:A3"/>
    <mergeCell ref="A4:H4"/>
    <mergeCell ref="D23:D24"/>
    <mergeCell ref="F23:F24"/>
    <mergeCell ref="G23:G24"/>
    <mergeCell ref="B7:C7"/>
    <mergeCell ref="B11:C11"/>
    <mergeCell ref="B13:C13"/>
    <mergeCell ref="B1:B3"/>
    <mergeCell ref="C1:C3"/>
  </mergeCells>
  <phoneticPr fontId="2" type="noConversion"/>
  <printOptions horizontalCentered="1"/>
  <pageMargins left="0.19685039370078741" right="0.19685039370078741" top="0.78740157480314965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2017-01-09T14:01:08Z</cp:lastPrinted>
  <dcterms:created xsi:type="dcterms:W3CDTF">2009-10-01T02:12:30Z</dcterms:created>
  <dcterms:modified xsi:type="dcterms:W3CDTF">2017-01-09T14:02:04Z</dcterms:modified>
</cp:coreProperties>
</file>