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9440" windowHeight="10395"/>
  </bookViews>
  <sheets>
    <sheet name="Packing list" sheetId="5" r:id="rId1"/>
  </sheets>
  <calcPr calcId="145621"/>
</workbook>
</file>

<file path=xl/calcChain.xml><?xml version="1.0" encoding="utf-8"?>
<calcChain xmlns="http://schemas.openxmlformats.org/spreadsheetml/2006/main">
  <c r="C38" i="5" l="1"/>
  <c r="D29" i="5"/>
  <c r="D30" i="5"/>
  <c r="J38" i="5"/>
  <c r="M35" i="5"/>
  <c r="K34" i="5"/>
  <c r="D34" i="5"/>
  <c r="L34" i="5" s="1"/>
  <c r="D33" i="5"/>
  <c r="L33" i="5" s="1"/>
  <c r="D32" i="5"/>
  <c r="L32" i="5" s="1"/>
  <c r="K33" i="5" l="1"/>
  <c r="M34" i="5"/>
  <c r="M33" i="5"/>
  <c r="K32" i="5"/>
  <c r="M32" i="5"/>
  <c r="D31" i="5"/>
  <c r="M31" i="5" s="1"/>
  <c r="M30" i="5"/>
  <c r="L30" i="5"/>
  <c r="M29" i="5"/>
  <c r="L29" i="5"/>
  <c r="M20" i="5"/>
  <c r="D22" i="5"/>
  <c r="M22" i="5"/>
  <c r="D25" i="5"/>
  <c r="M25" i="5"/>
  <c r="D20" i="5"/>
  <c r="D17" i="5"/>
  <c r="K17" i="5" s="1"/>
  <c r="D14" i="5"/>
  <c r="K14" i="5" s="1"/>
  <c r="D15" i="5"/>
  <c r="D16" i="5"/>
  <c r="L16" i="5" s="1"/>
  <c r="K15" i="5"/>
  <c r="K20" i="5"/>
  <c r="K22" i="5"/>
  <c r="K25" i="5"/>
  <c r="L15" i="5"/>
  <c r="L20" i="5"/>
  <c r="L22" i="5"/>
  <c r="L25" i="5"/>
  <c r="M15" i="5"/>
  <c r="D38" i="5" l="1"/>
  <c r="M16" i="5"/>
  <c r="L14" i="5"/>
  <c r="L38" i="5" s="1"/>
  <c r="K16" i="5"/>
  <c r="M17" i="5"/>
  <c r="K29" i="5"/>
  <c r="K30" i="5"/>
  <c r="L17" i="5"/>
  <c r="M14" i="5"/>
  <c r="M38" i="5" s="1"/>
  <c r="L31" i="5"/>
  <c r="K31" i="5"/>
</calcChain>
</file>

<file path=xl/sharedStrings.xml><?xml version="1.0" encoding="utf-8"?>
<sst xmlns="http://schemas.openxmlformats.org/spreadsheetml/2006/main" count="68" uniqueCount="59">
  <si>
    <t>PACKING  LIST</t>
  </si>
  <si>
    <t>TO:</t>
  </si>
  <si>
    <t>DATE:</t>
  </si>
  <si>
    <t>INV. NO.</t>
  </si>
  <si>
    <t>ATTN:</t>
  </si>
  <si>
    <t>FROM :</t>
  </si>
  <si>
    <t>Description</t>
  </si>
  <si>
    <t>Qty. (Pcs)</t>
  </si>
  <si>
    <t>Ctns</t>
  </si>
  <si>
    <t>PC /CTN</t>
  </si>
  <si>
    <t xml:space="preserve"> Measurement(CM)</t>
  </si>
  <si>
    <t>G.W.</t>
  </si>
  <si>
    <t>N.W</t>
  </si>
  <si>
    <t>TTL G.W.</t>
  </si>
  <si>
    <t>TTL N.W</t>
  </si>
  <si>
    <t>CBM</t>
  </si>
  <si>
    <t>L</t>
  </si>
  <si>
    <t>W</t>
  </si>
  <si>
    <t>H</t>
  </si>
  <si>
    <t>(KGS/ctn)</t>
  </si>
  <si>
    <r>
      <t>Total</t>
    </r>
    <r>
      <rPr>
        <b/>
        <sz val="12"/>
        <rFont val="宋体"/>
      </rPr>
      <t>：</t>
    </r>
  </si>
  <si>
    <t>G-CELL TECHNOLOGY CO .,LTD</t>
    <phoneticPr fontId="4" type="noConversion"/>
  </si>
  <si>
    <t>TEL :86 755 2721 2193                FAX :86 755 2721 1747                MOBILE : 86 138 2321 0005</t>
    <phoneticPr fontId="4" type="noConversion"/>
  </si>
  <si>
    <t xml:space="preserve">ADDRESS : 3F , BUILDING 2ND ,WANDI INDUSTRIAL ZONE, XIKENG ROAD, GUANLAN STREET , SHENZHEN , CHINA </t>
    <phoneticPr fontId="4" type="noConversion"/>
  </si>
  <si>
    <t xml:space="preserve">Post code :518109 </t>
    <phoneticPr fontId="4" type="noConversion"/>
  </si>
  <si>
    <t>Segment Bilgisayar Dış Tic. Ltd.Şti.</t>
    <phoneticPr fontId="4" type="noConversion"/>
  </si>
  <si>
    <r>
      <t>Kuştepe Mah. Şehit Er Cihan Namlı Cad</t>
    </r>
    <r>
      <rPr>
        <b/>
        <sz val="10"/>
        <rFont val="FangSong"/>
        <family val="3"/>
        <charset val="134"/>
      </rPr>
      <t>，</t>
    </r>
    <phoneticPr fontId="4" type="noConversion"/>
  </si>
  <si>
    <t>No:79/B,Mecidiyeköy/Şişli/İSTANBUL P.Kodu: 34387</t>
    <phoneticPr fontId="4" type="noConversion"/>
  </si>
  <si>
    <t>Mr Tuncay</t>
    <phoneticPr fontId="4" type="noConversion"/>
  </si>
  <si>
    <t>SHIRLEY LAU</t>
    <phoneticPr fontId="4" type="noConversion"/>
  </si>
  <si>
    <t>Carton NO</t>
    <phoneticPr fontId="4" type="noConversion"/>
  </si>
  <si>
    <t>IP-G17 10000mAh metal power bank-- black</t>
    <phoneticPr fontId="4" type="noConversion"/>
  </si>
  <si>
    <t>IP-G17 10000mAh metal power bank-- grey</t>
    <phoneticPr fontId="4" type="noConversion"/>
  </si>
  <si>
    <t>IP-G17 10000mAh metal power bank-- rose gold</t>
    <phoneticPr fontId="4" type="noConversion"/>
  </si>
  <si>
    <t>IP-G52 POWER BANK-white</t>
    <phoneticPr fontId="4" type="noConversion"/>
  </si>
  <si>
    <t>IP-G100 10000mAh power bank -- black</t>
    <phoneticPr fontId="4" type="noConversion"/>
  </si>
  <si>
    <t xml:space="preserve">IP-G100 10000mAh power bank -- white </t>
    <phoneticPr fontId="4" type="noConversion"/>
  </si>
  <si>
    <t>1-9</t>
    <phoneticPr fontId="4" type="noConversion"/>
  </si>
  <si>
    <t>10-43</t>
    <phoneticPr fontId="4" type="noConversion"/>
  </si>
  <si>
    <t>44-51</t>
    <phoneticPr fontId="4" type="noConversion"/>
  </si>
  <si>
    <t>1</t>
    <phoneticPr fontId="4" type="noConversion"/>
  </si>
  <si>
    <t>GC161110SG &amp; GC161224SG</t>
    <phoneticPr fontId="4" type="noConversion"/>
  </si>
  <si>
    <t>IP-G52 POWER BANK-Blue</t>
    <phoneticPr fontId="4" type="noConversion"/>
  </si>
  <si>
    <t>IP-G52 POWER BANK-Blacke</t>
    <phoneticPr fontId="4" type="noConversion"/>
  </si>
  <si>
    <t>IP-G52 POWER BANK-blue</t>
    <phoneticPr fontId="4" type="noConversion"/>
  </si>
  <si>
    <t>1-30</t>
    <phoneticPr fontId="4" type="noConversion"/>
  </si>
  <si>
    <t>IP-755 10400mAh power bank --black</t>
    <phoneticPr fontId="21" type="noConversion"/>
  </si>
  <si>
    <t>1-100</t>
    <phoneticPr fontId="4" type="noConversion"/>
  </si>
  <si>
    <t>101-150</t>
    <phoneticPr fontId="4" type="noConversion"/>
  </si>
  <si>
    <t>IP-T80 8000mAh power bank--silver</t>
    <phoneticPr fontId="21" type="noConversion"/>
  </si>
  <si>
    <t>IP-T80 8000mAh power bank --black</t>
    <phoneticPr fontId="21" type="noConversion"/>
  </si>
  <si>
    <t>IP-T80 8000mAh power -rose gold</t>
    <phoneticPr fontId="21" type="noConversion"/>
  </si>
  <si>
    <t>1-20</t>
    <phoneticPr fontId="4" type="noConversion"/>
  </si>
  <si>
    <t>21-40</t>
    <phoneticPr fontId="4" type="noConversion"/>
  </si>
  <si>
    <t>41-50</t>
    <phoneticPr fontId="4" type="noConversion"/>
  </si>
  <si>
    <t>IP-G40 POWER BANK-Pink</t>
    <phoneticPr fontId="4" type="noConversion"/>
  </si>
  <si>
    <t>IP-G40 POWER BANK-green</t>
    <phoneticPr fontId="4" type="noConversion"/>
  </si>
  <si>
    <t>IP-G40 POWER BANK-Yellow</t>
    <phoneticPr fontId="4" type="noConversion"/>
  </si>
  <si>
    <t>GC161103SG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</si>
</sst>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2"/>
      <name val="宋体"/>
      <charset val="134"/>
    </font>
    <font>
      <sz val="10"/>
      <name val="Times New Roman"/>
      <family val="1"/>
      <charset val="134"/>
    </font>
    <font>
      <sz val="10"/>
      <name val="宋体"/>
    </font>
    <font>
      <sz val="12"/>
      <name val="Times New Roman"/>
      <family val="1"/>
      <charset val="134"/>
    </font>
    <font>
      <sz val="9"/>
      <name val="宋体"/>
    </font>
    <font>
      <b/>
      <sz val="12"/>
      <name val="宋体"/>
    </font>
    <font>
      <sz val="10"/>
      <name val="Helv"/>
      <family val="2"/>
    </font>
    <font>
      <sz val="12"/>
      <name val="宋体"/>
    </font>
    <font>
      <sz val="11"/>
      <color indexed="8"/>
      <name val="宋体"/>
    </font>
    <font>
      <b/>
      <sz val="10"/>
      <name val="FangSong"/>
      <family val="3"/>
      <charset val="134"/>
    </font>
    <font>
      <b/>
      <u/>
      <sz val="16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23"/>
      <name val="Times New Roman"/>
      <family val="1"/>
      <charset val="134"/>
    </font>
    <font>
      <sz val="9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0" fontId="6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3" fillId="0" borderId="6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5" fillId="0" borderId="3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center"/>
    </xf>
    <xf numFmtId="0" fontId="16" fillId="0" borderId="3" xfId="0" applyNumberFormat="1" applyFont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14" fontId="16" fillId="0" borderId="4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3" xfId="0" quotePrefix="1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 shrinkToFit="1"/>
    </xf>
    <xf numFmtId="14" fontId="16" fillId="0" borderId="3" xfId="0" quotePrefix="1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14" fontId="18" fillId="0" borderId="10" xfId="0" quotePrefix="1" applyNumberFormat="1" applyFont="1" applyBorder="1" applyAlignment="1">
      <alignment horizontal="center" vertical="center"/>
    </xf>
    <xf numFmtId="14" fontId="18" fillId="0" borderId="12" xfId="0" quotePrefix="1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shrinkToFit="1"/>
    </xf>
    <xf numFmtId="0" fontId="16" fillId="0" borderId="11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shrinkToFit="1"/>
    </xf>
  </cellXfs>
  <cellStyles count="4">
    <cellStyle name="Normal" xfId="0" builtinId="0"/>
    <cellStyle name="常规_Sheet1" xfId="2"/>
    <cellStyle name="样式 1" xfId="3"/>
    <cellStyle name="樣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workbookViewId="0">
      <selection activeCell="E43" sqref="E43"/>
    </sheetView>
  </sheetViews>
  <sheetFormatPr defaultRowHeight="14.25"/>
  <cols>
    <col min="1" max="1" width="15.375" style="4" customWidth="1"/>
    <col min="2" max="2" width="37.875" style="4" customWidth="1"/>
    <col min="3" max="3" width="7.25" style="4" customWidth="1"/>
    <col min="4" max="4" width="5" style="4" customWidth="1"/>
    <col min="5" max="5" width="6.75" style="5" customWidth="1"/>
    <col min="6" max="6" width="6.875" style="4" customWidth="1"/>
    <col min="7" max="8" width="7.625" style="4" customWidth="1"/>
    <col min="9" max="9" width="6.5" style="4" customWidth="1"/>
    <col min="10" max="10" width="6.75" style="4" customWidth="1"/>
    <col min="11" max="11" width="8.125" style="4" customWidth="1"/>
    <col min="12" max="12" width="9" style="4" customWidth="1"/>
    <col min="13" max="13" width="10" style="4" customWidth="1"/>
    <col min="14" max="16384" width="9" style="4"/>
  </cols>
  <sheetData>
    <row r="1" spans="1:13" ht="42.75" customHeight="1">
      <c r="A1" s="47" t="s">
        <v>21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5.75">
      <c r="A2" s="48" t="s">
        <v>23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5.75">
      <c r="A3" s="48" t="s">
        <v>24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20.25" customHeight="1" thickBot="1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24" customHeight="1" thickTop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</row>
    <row r="6" spans="1:13" s="1" customFormat="1" ht="15.75" customHeight="1" thickBot="1">
      <c r="A6" s="7" t="s">
        <v>1</v>
      </c>
      <c r="B6" s="42" t="s">
        <v>25</v>
      </c>
      <c r="C6" s="42"/>
      <c r="D6" s="42"/>
      <c r="E6" s="42"/>
      <c r="F6" s="42"/>
      <c r="G6" s="42"/>
      <c r="H6" s="42"/>
      <c r="I6" s="7" t="s">
        <v>2</v>
      </c>
      <c r="J6" s="7"/>
      <c r="K6" s="28">
        <v>42801</v>
      </c>
      <c r="L6" s="29"/>
    </row>
    <row r="7" spans="1:13" s="1" customFormat="1" ht="15.75" customHeight="1" thickBot="1">
      <c r="A7" s="7"/>
      <c r="B7" s="42" t="s">
        <v>26</v>
      </c>
      <c r="C7" s="42"/>
      <c r="D7" s="42"/>
      <c r="E7" s="8"/>
      <c r="F7" s="8"/>
      <c r="G7" s="8"/>
      <c r="H7" s="8"/>
      <c r="I7" s="7" t="s">
        <v>3</v>
      </c>
      <c r="J7" s="7"/>
      <c r="K7" s="30" t="s">
        <v>41</v>
      </c>
      <c r="L7" s="30"/>
    </row>
    <row r="8" spans="1:13" s="1" customFormat="1" ht="15.75" customHeight="1">
      <c r="A8" s="7"/>
      <c r="B8" s="9" t="s">
        <v>27</v>
      </c>
      <c r="C8" s="9"/>
      <c r="D8" s="9"/>
      <c r="E8" s="8"/>
      <c r="F8" s="8"/>
      <c r="G8" s="8"/>
      <c r="H8" s="8"/>
      <c r="I8" s="8"/>
      <c r="J8" s="7"/>
      <c r="K8" s="34" t="s">
        <v>58</v>
      </c>
      <c r="L8" s="10"/>
      <c r="M8" s="10"/>
    </row>
    <row r="9" spans="1:13" s="1" customFormat="1" ht="15.75" customHeight="1">
      <c r="A9" s="7"/>
      <c r="B9" s="9"/>
      <c r="C9" s="9"/>
      <c r="D9" s="9"/>
      <c r="E9" s="8"/>
      <c r="F9" s="8"/>
      <c r="G9" s="8"/>
      <c r="H9" s="8"/>
      <c r="I9" s="8"/>
      <c r="J9" s="7"/>
      <c r="K9" s="7"/>
      <c r="L9" s="11"/>
      <c r="M9" s="11"/>
    </row>
    <row r="10" spans="1:13" s="1" customFormat="1" ht="14.25" customHeight="1">
      <c r="A10" s="7" t="s">
        <v>4</v>
      </c>
      <c r="B10" s="42" t="s">
        <v>28</v>
      </c>
      <c r="C10" s="43"/>
      <c r="D10" s="43"/>
      <c r="E10" s="43"/>
      <c r="F10" s="43"/>
      <c r="G10" s="43"/>
      <c r="H10" s="43"/>
      <c r="I10" s="43"/>
      <c r="J10" s="44"/>
      <c r="K10" s="44"/>
      <c r="L10" s="45"/>
      <c r="M10" s="45"/>
    </row>
    <row r="11" spans="1:13" s="1" customFormat="1" ht="23.25" customHeight="1">
      <c r="A11" s="7" t="s">
        <v>5</v>
      </c>
      <c r="B11" s="46" t="s">
        <v>29</v>
      </c>
      <c r="C11" s="43"/>
      <c r="D11" s="43"/>
      <c r="E11" s="43"/>
      <c r="F11" s="43"/>
      <c r="G11" s="43"/>
      <c r="H11" s="43"/>
      <c r="I11" s="43"/>
      <c r="J11" s="44"/>
      <c r="K11" s="44"/>
      <c r="L11" s="12"/>
      <c r="M11" s="13"/>
    </row>
    <row r="12" spans="1:13" s="2" customFormat="1" ht="19.5" customHeight="1">
      <c r="A12" s="52" t="s">
        <v>30</v>
      </c>
      <c r="B12" s="41" t="s">
        <v>6</v>
      </c>
      <c r="C12" s="41" t="s">
        <v>7</v>
      </c>
      <c r="D12" s="41" t="s">
        <v>8</v>
      </c>
      <c r="E12" s="54" t="s">
        <v>9</v>
      </c>
      <c r="F12" s="41" t="s">
        <v>10</v>
      </c>
      <c r="G12" s="41"/>
      <c r="H12" s="41"/>
      <c r="I12" s="14" t="s">
        <v>11</v>
      </c>
      <c r="J12" s="14" t="s">
        <v>12</v>
      </c>
      <c r="K12" s="41" t="s">
        <v>13</v>
      </c>
      <c r="L12" s="41" t="s">
        <v>14</v>
      </c>
      <c r="M12" s="41" t="s">
        <v>15</v>
      </c>
    </row>
    <row r="13" spans="1:13" s="2" customFormat="1" ht="17.25" customHeight="1">
      <c r="A13" s="53"/>
      <c r="B13" s="41"/>
      <c r="C13" s="41"/>
      <c r="D13" s="41"/>
      <c r="E13" s="54"/>
      <c r="F13" s="14" t="s">
        <v>16</v>
      </c>
      <c r="G13" s="14" t="s">
        <v>17</v>
      </c>
      <c r="H13" s="14" t="s">
        <v>18</v>
      </c>
      <c r="I13" s="41" t="s">
        <v>19</v>
      </c>
      <c r="J13" s="41"/>
      <c r="K13" s="41"/>
      <c r="L13" s="41"/>
      <c r="M13" s="41"/>
    </row>
    <row r="14" spans="1:13" s="2" customFormat="1" ht="24.95" customHeight="1">
      <c r="A14" s="31" t="s">
        <v>37</v>
      </c>
      <c r="B14" s="26" t="s">
        <v>31</v>
      </c>
      <c r="C14" s="15">
        <v>540</v>
      </c>
      <c r="D14" s="15">
        <f>C14/E14</f>
        <v>9</v>
      </c>
      <c r="E14" s="16">
        <v>60</v>
      </c>
      <c r="F14" s="15">
        <v>43.5</v>
      </c>
      <c r="G14" s="15">
        <v>32.5</v>
      </c>
      <c r="H14" s="15">
        <v>21.3</v>
      </c>
      <c r="I14" s="15">
        <v>14.52</v>
      </c>
      <c r="J14" s="15">
        <v>13.32</v>
      </c>
      <c r="K14" s="15">
        <f t="shared" ref="K14" si="0">I14*D14</f>
        <v>130.68</v>
      </c>
      <c r="L14" s="17">
        <f t="shared" ref="L14" si="1">J14*D14</f>
        <v>119.88</v>
      </c>
      <c r="M14" s="15">
        <f>F14*G14*H14/1000000*D14</f>
        <v>0.27101587500000002</v>
      </c>
    </row>
    <row r="15" spans="1:13" s="2" customFormat="1" ht="24.95" customHeight="1">
      <c r="A15" s="26" t="s">
        <v>38</v>
      </c>
      <c r="B15" s="26" t="s">
        <v>32</v>
      </c>
      <c r="C15" s="15">
        <v>2040</v>
      </c>
      <c r="D15" s="15">
        <f>C15/E15</f>
        <v>34</v>
      </c>
      <c r="E15" s="16">
        <v>60</v>
      </c>
      <c r="F15" s="15">
        <v>43.5</v>
      </c>
      <c r="G15" s="15">
        <v>32.5</v>
      </c>
      <c r="H15" s="15">
        <v>21.3</v>
      </c>
      <c r="I15" s="15">
        <v>14.52</v>
      </c>
      <c r="J15" s="15">
        <v>13.32</v>
      </c>
      <c r="K15" s="15">
        <f>I15*D15</f>
        <v>493.68</v>
      </c>
      <c r="L15" s="17">
        <f>J15*D15</f>
        <v>452.88</v>
      </c>
      <c r="M15" s="15">
        <f>F15*G15*H15/1000000*D15</f>
        <v>1.02383775</v>
      </c>
    </row>
    <row r="16" spans="1:13" s="2" customFormat="1" ht="24.95" customHeight="1">
      <c r="A16" s="26" t="s">
        <v>39</v>
      </c>
      <c r="B16" s="26" t="s">
        <v>33</v>
      </c>
      <c r="C16" s="15">
        <v>480</v>
      </c>
      <c r="D16" s="15">
        <f>C16/E16</f>
        <v>8</v>
      </c>
      <c r="E16" s="16">
        <v>60</v>
      </c>
      <c r="F16" s="15">
        <v>43.5</v>
      </c>
      <c r="G16" s="15">
        <v>32.5</v>
      </c>
      <c r="H16" s="15">
        <v>21.3</v>
      </c>
      <c r="I16" s="15">
        <v>14.52</v>
      </c>
      <c r="J16" s="15">
        <v>13.32</v>
      </c>
      <c r="K16" s="15">
        <f>I16*D16</f>
        <v>116.16</v>
      </c>
      <c r="L16" s="17">
        <f>J16*D16</f>
        <v>106.56</v>
      </c>
      <c r="M16" s="15">
        <f>F16*G16*H16/1000000*D16</f>
        <v>0.24090300000000001</v>
      </c>
    </row>
    <row r="17" spans="1:14" s="2" customFormat="1" ht="24.95" customHeight="1">
      <c r="A17" s="26">
        <v>52</v>
      </c>
      <c r="B17" s="26" t="s">
        <v>33</v>
      </c>
      <c r="C17" s="15">
        <v>50</v>
      </c>
      <c r="D17" s="15">
        <f t="shared" ref="D17" si="2">C17/E17</f>
        <v>1</v>
      </c>
      <c r="E17" s="16">
        <v>50</v>
      </c>
      <c r="F17" s="15">
        <v>43.5</v>
      </c>
      <c r="G17" s="15">
        <v>32.5</v>
      </c>
      <c r="H17" s="15">
        <v>21.3</v>
      </c>
      <c r="I17" s="15">
        <v>14.52</v>
      </c>
      <c r="J17" s="15">
        <v>13.32</v>
      </c>
      <c r="K17" s="15">
        <f t="shared" ref="K17" si="3">I17*D17</f>
        <v>14.52</v>
      </c>
      <c r="L17" s="17">
        <f t="shared" ref="L17" si="4">J17*D17</f>
        <v>13.32</v>
      </c>
      <c r="M17" s="15">
        <f t="shared" ref="M17" si="5">F17*G17*H17/1000000*D17</f>
        <v>3.0112875000000001E-2</v>
      </c>
    </row>
    <row r="18" spans="1:14" s="2" customFormat="1" ht="24.95" customHeight="1">
      <c r="A18" s="35">
        <v>53</v>
      </c>
      <c r="B18" s="26" t="s">
        <v>31</v>
      </c>
      <c r="C18" s="15">
        <v>30</v>
      </c>
      <c r="D18" s="37">
        <v>1</v>
      </c>
      <c r="E18" s="16">
        <v>30</v>
      </c>
      <c r="F18" s="37">
        <v>43.5</v>
      </c>
      <c r="G18" s="37">
        <v>32.5</v>
      </c>
      <c r="H18" s="37">
        <v>21.3</v>
      </c>
      <c r="I18" s="37">
        <v>14.52</v>
      </c>
      <c r="J18" s="37">
        <v>13.32</v>
      </c>
      <c r="K18" s="37">
        <v>14.52</v>
      </c>
      <c r="L18" s="37">
        <v>13.32</v>
      </c>
      <c r="M18" s="37">
        <v>3.1099999999999999E-2</v>
      </c>
    </row>
    <row r="19" spans="1:14" s="2" customFormat="1" ht="24.95" customHeight="1">
      <c r="A19" s="36"/>
      <c r="B19" s="26" t="s">
        <v>32</v>
      </c>
      <c r="C19" s="15">
        <v>30</v>
      </c>
      <c r="D19" s="38"/>
      <c r="E19" s="16">
        <v>30</v>
      </c>
      <c r="F19" s="38"/>
      <c r="G19" s="38"/>
      <c r="H19" s="38"/>
      <c r="I19" s="38"/>
      <c r="J19" s="38"/>
      <c r="K19" s="38"/>
      <c r="L19" s="38"/>
      <c r="M19" s="38"/>
    </row>
    <row r="20" spans="1:14" s="2" customFormat="1" ht="24.95" customHeight="1">
      <c r="A20" s="39" t="s">
        <v>40</v>
      </c>
      <c r="B20" s="27" t="s">
        <v>35</v>
      </c>
      <c r="C20" s="15">
        <v>15</v>
      </c>
      <c r="D20" s="37">
        <f>C20/E20</f>
        <v>1</v>
      </c>
      <c r="E20" s="16">
        <v>15</v>
      </c>
      <c r="F20" s="37">
        <v>58</v>
      </c>
      <c r="G20" s="37">
        <v>44</v>
      </c>
      <c r="H20" s="37">
        <v>28.5</v>
      </c>
      <c r="I20" s="37">
        <v>6.74</v>
      </c>
      <c r="J20" s="37">
        <v>6</v>
      </c>
      <c r="K20" s="37">
        <f t="shared" ref="K20" si="6">I20*D20</f>
        <v>6.74</v>
      </c>
      <c r="L20" s="37">
        <f t="shared" ref="L20" si="7">J20*D20</f>
        <v>6</v>
      </c>
      <c r="M20" s="37">
        <f t="shared" ref="M20" si="8">F20*G20*H20/1000000*D20</f>
        <v>7.2732000000000005E-2</v>
      </c>
    </row>
    <row r="21" spans="1:14" s="2" customFormat="1" ht="24.95" customHeight="1">
      <c r="A21" s="40"/>
      <c r="B21" s="27" t="s">
        <v>36</v>
      </c>
      <c r="C21" s="15">
        <v>15</v>
      </c>
      <c r="D21" s="38"/>
      <c r="E21" s="16">
        <v>15</v>
      </c>
      <c r="F21" s="38"/>
      <c r="G21" s="38"/>
      <c r="H21" s="38"/>
      <c r="I21" s="38"/>
      <c r="J21" s="38"/>
      <c r="K21" s="38"/>
      <c r="L21" s="38"/>
      <c r="M21" s="38"/>
    </row>
    <row r="22" spans="1:14" s="2" customFormat="1" ht="24.95" customHeight="1">
      <c r="A22" s="31" t="s">
        <v>45</v>
      </c>
      <c r="B22" s="26" t="s">
        <v>42</v>
      </c>
      <c r="C22" s="15">
        <v>3000</v>
      </c>
      <c r="D22" s="15">
        <f t="shared" ref="D22:D29" si="9">C22/E22</f>
        <v>30</v>
      </c>
      <c r="E22" s="16">
        <v>100</v>
      </c>
      <c r="F22" s="15">
        <v>51.5</v>
      </c>
      <c r="G22" s="15">
        <v>40</v>
      </c>
      <c r="H22" s="15">
        <v>30</v>
      </c>
      <c r="I22" s="15">
        <v>16.8</v>
      </c>
      <c r="J22" s="15">
        <v>16.2</v>
      </c>
      <c r="K22" s="15">
        <f t="shared" ref="K22" si="10">I22*D22</f>
        <v>504</v>
      </c>
      <c r="L22" s="17">
        <f t="shared" ref="L22" si="11">J22*D22</f>
        <v>486</v>
      </c>
      <c r="M22" s="15">
        <f t="shared" ref="M22" si="12">F22*G22*H22/1000000*D22</f>
        <v>1.8540000000000001</v>
      </c>
    </row>
    <row r="23" spans="1:14" s="2" customFormat="1" ht="24.95" customHeight="1">
      <c r="A23" s="35">
        <v>31</v>
      </c>
      <c r="B23" s="26" t="s">
        <v>34</v>
      </c>
      <c r="C23" s="15">
        <v>40</v>
      </c>
      <c r="D23" s="37">
        <v>1</v>
      </c>
      <c r="E23" s="16">
        <v>40</v>
      </c>
      <c r="F23" s="37">
        <v>51.5</v>
      </c>
      <c r="G23" s="37">
        <v>40</v>
      </c>
      <c r="H23" s="37">
        <v>30</v>
      </c>
      <c r="I23" s="37">
        <v>16</v>
      </c>
      <c r="J23" s="37">
        <v>15</v>
      </c>
      <c r="K23" s="37">
        <v>16</v>
      </c>
      <c r="L23" s="37">
        <v>15</v>
      </c>
      <c r="M23" s="37">
        <v>6.1800000000000001E-2</v>
      </c>
    </row>
    <row r="24" spans="1:14" s="2" customFormat="1" ht="24.95" customHeight="1">
      <c r="A24" s="36"/>
      <c r="B24" s="26" t="s">
        <v>43</v>
      </c>
      <c r="C24" s="15">
        <v>50</v>
      </c>
      <c r="D24" s="38"/>
      <c r="E24" s="16">
        <v>50</v>
      </c>
      <c r="F24" s="38"/>
      <c r="G24" s="38"/>
      <c r="H24" s="38"/>
      <c r="I24" s="38"/>
      <c r="J24" s="38"/>
      <c r="K24" s="38"/>
      <c r="L24" s="38"/>
      <c r="M24" s="38"/>
    </row>
    <row r="25" spans="1:14" s="2" customFormat="1" ht="24.95" customHeight="1">
      <c r="A25" s="26">
        <v>32</v>
      </c>
      <c r="B25" s="26" t="s">
        <v>44</v>
      </c>
      <c r="C25" s="15">
        <v>30</v>
      </c>
      <c r="D25" s="15">
        <f t="shared" si="9"/>
        <v>1</v>
      </c>
      <c r="E25" s="16">
        <v>30</v>
      </c>
      <c r="F25" s="15">
        <v>51.5</v>
      </c>
      <c r="G25" s="15">
        <v>40</v>
      </c>
      <c r="H25" s="15">
        <v>30</v>
      </c>
      <c r="I25" s="15">
        <v>16.8</v>
      </c>
      <c r="J25" s="15">
        <v>16.2</v>
      </c>
      <c r="K25" s="15">
        <f t="shared" ref="K25:K29" si="13">I25*D25</f>
        <v>16.8</v>
      </c>
      <c r="L25" s="17">
        <f t="shared" ref="L25:L29" si="14">J25*D25</f>
        <v>16.2</v>
      </c>
      <c r="M25" s="15">
        <f t="shared" ref="M25:M29" si="15">F25*G25*H25/1000000*D25</f>
        <v>6.1800000000000001E-2</v>
      </c>
    </row>
    <row r="26" spans="1:14" s="2" customFormat="1" ht="24.95" customHeight="1">
      <c r="A26" s="35">
        <v>1</v>
      </c>
      <c r="B26" s="26" t="s">
        <v>55</v>
      </c>
      <c r="C26" s="15">
        <v>20</v>
      </c>
      <c r="D26" s="37">
        <v>1</v>
      </c>
      <c r="E26" s="16">
        <v>20</v>
      </c>
      <c r="F26" s="37">
        <v>51.5</v>
      </c>
      <c r="G26" s="37">
        <v>40</v>
      </c>
      <c r="H26" s="37">
        <v>30</v>
      </c>
      <c r="I26" s="37">
        <v>14</v>
      </c>
      <c r="J26" s="37">
        <v>13</v>
      </c>
      <c r="K26" s="37">
        <v>14</v>
      </c>
      <c r="L26" s="37">
        <v>13</v>
      </c>
      <c r="M26" s="37">
        <v>6.1080000000000002E-2</v>
      </c>
    </row>
    <row r="27" spans="1:14" s="2" customFormat="1" ht="24.95" customHeight="1">
      <c r="A27" s="55"/>
      <c r="B27" s="26" t="s">
        <v>56</v>
      </c>
      <c r="C27" s="15">
        <v>20</v>
      </c>
      <c r="D27" s="56"/>
      <c r="E27" s="16">
        <v>20</v>
      </c>
      <c r="F27" s="56"/>
      <c r="G27" s="56"/>
      <c r="H27" s="56"/>
      <c r="I27" s="56"/>
      <c r="J27" s="56"/>
      <c r="K27" s="56"/>
      <c r="L27" s="56"/>
      <c r="M27" s="56"/>
    </row>
    <row r="28" spans="1:14" s="2" customFormat="1" ht="24.95" customHeight="1">
      <c r="A28" s="36"/>
      <c r="B28" s="26" t="s">
        <v>57</v>
      </c>
      <c r="C28" s="15">
        <v>20</v>
      </c>
      <c r="D28" s="38"/>
      <c r="E28" s="16">
        <v>20</v>
      </c>
      <c r="F28" s="38"/>
      <c r="G28" s="38"/>
      <c r="H28" s="38"/>
      <c r="I28" s="38"/>
      <c r="J28" s="38"/>
      <c r="K28" s="38"/>
      <c r="L28" s="38"/>
      <c r="M28" s="38"/>
    </row>
    <row r="29" spans="1:14" s="2" customFormat="1" ht="24.95" customHeight="1">
      <c r="A29" s="26" t="s">
        <v>47</v>
      </c>
      <c r="B29" s="26" t="s">
        <v>46</v>
      </c>
      <c r="C29" s="15">
        <v>10100</v>
      </c>
      <c r="D29" s="15">
        <f t="shared" si="9"/>
        <v>101</v>
      </c>
      <c r="E29" s="16">
        <v>100</v>
      </c>
      <c r="F29" s="15">
        <v>47.5</v>
      </c>
      <c r="G29" s="15">
        <v>39.5</v>
      </c>
      <c r="H29" s="15">
        <v>34.5</v>
      </c>
      <c r="I29" s="15">
        <v>26.8</v>
      </c>
      <c r="J29" s="15">
        <v>26.2</v>
      </c>
      <c r="K29" s="15">
        <f t="shared" si="13"/>
        <v>2706.8</v>
      </c>
      <c r="L29" s="17">
        <f t="shared" si="14"/>
        <v>2646.2</v>
      </c>
      <c r="M29" s="15">
        <f t="shared" si="15"/>
        <v>6.5377931250000003</v>
      </c>
      <c r="N29" s="32"/>
    </row>
    <row r="30" spans="1:14" s="2" customFormat="1" ht="24.95" customHeight="1">
      <c r="A30" s="26" t="s">
        <v>48</v>
      </c>
      <c r="B30" s="26" t="s">
        <v>46</v>
      </c>
      <c r="C30" s="15">
        <v>5000</v>
      </c>
      <c r="D30" s="15">
        <f t="shared" ref="D30" si="16">C30/E30</f>
        <v>50</v>
      </c>
      <c r="E30" s="16">
        <v>100</v>
      </c>
      <c r="F30" s="15">
        <v>47.5</v>
      </c>
      <c r="G30" s="15">
        <v>39.5</v>
      </c>
      <c r="H30" s="15">
        <v>34.5</v>
      </c>
      <c r="I30" s="15">
        <v>26.8</v>
      </c>
      <c r="J30" s="15">
        <v>26.2</v>
      </c>
      <c r="K30" s="15">
        <f t="shared" ref="K30" si="17">I30*D30</f>
        <v>1340</v>
      </c>
      <c r="L30" s="17">
        <f t="shared" ref="L30" si="18">J30*D30</f>
        <v>1310</v>
      </c>
      <c r="M30" s="15">
        <f t="shared" ref="M30" si="19">F30*G30*H30/1000000*D30</f>
        <v>3.2365312500000001</v>
      </c>
      <c r="N30" s="32"/>
    </row>
    <row r="31" spans="1:14" s="2" customFormat="1" ht="24.95" customHeight="1">
      <c r="A31" s="26" t="s">
        <v>48</v>
      </c>
      <c r="B31" s="26" t="s">
        <v>46</v>
      </c>
      <c r="C31" s="15">
        <v>50</v>
      </c>
      <c r="D31" s="15">
        <f t="shared" ref="D31:D34" si="20">C31/E31</f>
        <v>1</v>
      </c>
      <c r="E31" s="16">
        <v>50</v>
      </c>
      <c r="F31" s="15">
        <v>47.5</v>
      </c>
      <c r="G31" s="15">
        <v>39.5</v>
      </c>
      <c r="H31" s="15">
        <v>17.5</v>
      </c>
      <c r="I31" s="15">
        <v>16.5</v>
      </c>
      <c r="J31" s="15">
        <v>17.5</v>
      </c>
      <c r="K31" s="15">
        <f t="shared" ref="K31:K34" si="21">I31*D31</f>
        <v>16.5</v>
      </c>
      <c r="L31" s="17">
        <f t="shared" ref="L31:L34" si="22">J31*D31</f>
        <v>17.5</v>
      </c>
      <c r="M31" s="15">
        <f t="shared" ref="M31:M34" si="23">F31*G31*H31/1000000*D31</f>
        <v>3.2834374999999999E-2</v>
      </c>
      <c r="N31" s="32"/>
    </row>
    <row r="32" spans="1:14" s="2" customFormat="1" ht="24.95" customHeight="1">
      <c r="A32" s="33" t="s">
        <v>52</v>
      </c>
      <c r="B32" s="26" t="s">
        <v>49</v>
      </c>
      <c r="C32" s="15">
        <v>2000</v>
      </c>
      <c r="D32" s="15">
        <f t="shared" si="20"/>
        <v>20</v>
      </c>
      <c r="E32" s="16">
        <v>100</v>
      </c>
      <c r="F32" s="15">
        <v>60.5</v>
      </c>
      <c r="G32" s="15">
        <v>44</v>
      </c>
      <c r="H32" s="15">
        <v>28.5</v>
      </c>
      <c r="I32" s="15">
        <v>24</v>
      </c>
      <c r="J32" s="15">
        <v>23</v>
      </c>
      <c r="K32" s="15">
        <f t="shared" si="21"/>
        <v>480</v>
      </c>
      <c r="L32" s="17">
        <f t="shared" si="22"/>
        <v>460</v>
      </c>
      <c r="M32" s="15">
        <f t="shared" si="23"/>
        <v>1.5173400000000001</v>
      </c>
    </row>
    <row r="33" spans="1:13" s="2" customFormat="1" ht="24.95" customHeight="1">
      <c r="A33" s="26" t="s">
        <v>53</v>
      </c>
      <c r="B33" s="26" t="s">
        <v>50</v>
      </c>
      <c r="C33" s="15">
        <v>2000</v>
      </c>
      <c r="D33" s="15">
        <f t="shared" si="20"/>
        <v>20</v>
      </c>
      <c r="E33" s="16">
        <v>100</v>
      </c>
      <c r="F33" s="15">
        <v>60.5</v>
      </c>
      <c r="G33" s="15">
        <v>44</v>
      </c>
      <c r="H33" s="15">
        <v>28.5</v>
      </c>
      <c r="I33" s="15">
        <v>24</v>
      </c>
      <c r="J33" s="15">
        <v>23</v>
      </c>
      <c r="K33" s="15">
        <f t="shared" si="21"/>
        <v>480</v>
      </c>
      <c r="L33" s="17">
        <f t="shared" si="22"/>
        <v>460</v>
      </c>
      <c r="M33" s="15">
        <f t="shared" si="23"/>
        <v>1.5173400000000001</v>
      </c>
    </row>
    <row r="34" spans="1:13" s="2" customFormat="1" ht="24.95" customHeight="1">
      <c r="A34" s="26" t="s">
        <v>54</v>
      </c>
      <c r="B34" s="26" t="s">
        <v>51</v>
      </c>
      <c r="C34" s="15">
        <v>1000</v>
      </c>
      <c r="D34" s="15">
        <f t="shared" si="20"/>
        <v>10</v>
      </c>
      <c r="E34" s="16">
        <v>100</v>
      </c>
      <c r="F34" s="15">
        <v>60.5</v>
      </c>
      <c r="G34" s="15">
        <v>44</v>
      </c>
      <c r="H34" s="15">
        <v>28.5</v>
      </c>
      <c r="I34" s="15">
        <v>24</v>
      </c>
      <c r="J34" s="15">
        <v>23</v>
      </c>
      <c r="K34" s="15">
        <f t="shared" si="21"/>
        <v>240</v>
      </c>
      <c r="L34" s="17">
        <f t="shared" si="22"/>
        <v>230</v>
      </c>
      <c r="M34" s="15">
        <f t="shared" si="23"/>
        <v>0.75867000000000007</v>
      </c>
    </row>
    <row r="35" spans="1:13" s="2" customFormat="1" ht="24.95" customHeight="1">
      <c r="A35" s="35">
        <v>51</v>
      </c>
      <c r="B35" s="26" t="s">
        <v>49</v>
      </c>
      <c r="C35" s="15">
        <v>20</v>
      </c>
      <c r="D35" s="37">
        <v>1</v>
      </c>
      <c r="E35" s="16">
        <v>20</v>
      </c>
      <c r="F35" s="37">
        <v>60.5</v>
      </c>
      <c r="G35" s="37">
        <v>44</v>
      </c>
      <c r="H35" s="37">
        <v>28.5</v>
      </c>
      <c r="I35" s="37">
        <v>12</v>
      </c>
      <c r="J35" s="37">
        <v>11</v>
      </c>
      <c r="K35" s="37">
        <v>12</v>
      </c>
      <c r="L35" s="37">
        <v>11</v>
      </c>
      <c r="M35" s="37">
        <f>0.605*0.44*0.285</f>
        <v>7.586699999999999E-2</v>
      </c>
    </row>
    <row r="36" spans="1:13" s="2" customFormat="1" ht="24.95" customHeight="1">
      <c r="A36" s="55"/>
      <c r="B36" s="26" t="s">
        <v>50</v>
      </c>
      <c r="C36" s="15">
        <v>20</v>
      </c>
      <c r="D36" s="56"/>
      <c r="E36" s="16">
        <v>20</v>
      </c>
      <c r="F36" s="56"/>
      <c r="G36" s="56"/>
      <c r="H36" s="56"/>
      <c r="I36" s="56"/>
      <c r="J36" s="56"/>
      <c r="K36" s="56"/>
      <c r="L36" s="56"/>
      <c r="M36" s="56"/>
    </row>
    <row r="37" spans="1:13" s="2" customFormat="1" ht="24.95" customHeight="1">
      <c r="A37" s="36"/>
      <c r="B37" s="26" t="s">
        <v>51</v>
      </c>
      <c r="C37" s="15">
        <v>10</v>
      </c>
      <c r="D37" s="38"/>
      <c r="E37" s="16">
        <v>10</v>
      </c>
      <c r="F37" s="38"/>
      <c r="G37" s="38"/>
      <c r="H37" s="38"/>
      <c r="I37" s="38"/>
      <c r="J37" s="38"/>
      <c r="K37" s="38"/>
      <c r="L37" s="38"/>
      <c r="M37" s="38"/>
    </row>
    <row r="38" spans="1:13" ht="24" customHeight="1">
      <c r="A38" s="51" t="s">
        <v>20</v>
      </c>
      <c r="B38" s="51"/>
      <c r="C38" s="18">
        <f>SUM(C14:C37)</f>
        <v>26580</v>
      </c>
      <c r="D38" s="18">
        <f>SUM(D14:D37)</f>
        <v>290</v>
      </c>
      <c r="E38" s="19"/>
      <c r="F38" s="20"/>
      <c r="G38" s="20"/>
      <c r="H38" s="20"/>
      <c r="I38" s="20"/>
      <c r="J38" s="20">
        <f>SUM(J14:J37)</f>
        <v>282.89999999999998</v>
      </c>
      <c r="K38" s="18">
        <v>6798.21</v>
      </c>
      <c r="L38" s="18">
        <f>SUM(L14:L37)</f>
        <v>6376.86</v>
      </c>
      <c r="M38" s="18">
        <f>SUM(M14:M37)</f>
        <v>17.38475725</v>
      </c>
    </row>
    <row r="39" spans="1:13" ht="15.75">
      <c r="A39" s="21"/>
      <c r="B39" s="21"/>
      <c r="C39" s="21"/>
      <c r="D39" s="21"/>
      <c r="E39" s="22"/>
      <c r="F39" s="21"/>
      <c r="G39" s="21"/>
      <c r="H39" s="21"/>
      <c r="I39" s="21"/>
      <c r="J39" s="21"/>
      <c r="K39" s="23"/>
      <c r="L39" s="23"/>
      <c r="M39" s="23"/>
    </row>
    <row r="40" spans="1:13" s="2" customFormat="1" ht="18" customHeight="1">
      <c r="A40" s="24"/>
      <c r="B40" s="8"/>
      <c r="C40" s="8"/>
      <c r="D40" s="8"/>
      <c r="E40" s="25"/>
      <c r="F40" s="8"/>
      <c r="G40" s="8"/>
      <c r="H40" s="8"/>
      <c r="I40" s="8"/>
      <c r="J40" s="8"/>
      <c r="K40" s="8"/>
      <c r="L40" s="8"/>
      <c r="M40" s="8"/>
    </row>
    <row r="41" spans="1:13" s="2" customFormat="1" ht="16.5" customHeight="1">
      <c r="A41" s="24"/>
      <c r="B41" s="8"/>
      <c r="C41" s="8"/>
      <c r="D41" s="8"/>
      <c r="E41" s="25"/>
      <c r="F41" s="8"/>
      <c r="G41" s="8"/>
      <c r="H41" s="8"/>
      <c r="I41" s="8"/>
      <c r="J41" s="8"/>
      <c r="K41" s="8"/>
      <c r="L41" s="8"/>
      <c r="M41" s="8"/>
    </row>
    <row r="42" spans="1:13" s="3" customFormat="1" ht="16.5" customHeight="1">
      <c r="A42" s="24"/>
      <c r="B42" s="8"/>
      <c r="C42" s="8"/>
      <c r="D42" s="8"/>
      <c r="E42" s="25"/>
      <c r="F42" s="8"/>
      <c r="G42" s="8"/>
      <c r="H42" s="8"/>
      <c r="I42" s="8"/>
      <c r="J42" s="8"/>
      <c r="K42" s="8"/>
      <c r="L42" s="8"/>
      <c r="M42" s="8"/>
    </row>
    <row r="43" spans="1:13" s="2" customFormat="1" ht="24" customHeight="1">
      <c r="A43" s="24"/>
      <c r="B43" s="8"/>
      <c r="C43" s="8"/>
      <c r="D43" s="8"/>
      <c r="E43" s="25"/>
      <c r="F43" s="8"/>
      <c r="G43" s="8"/>
      <c r="H43" s="8"/>
      <c r="I43" s="8"/>
      <c r="J43" s="8"/>
      <c r="K43" s="8"/>
      <c r="L43" s="8"/>
      <c r="M43" s="8"/>
    </row>
    <row r="44" spans="1:13" s="2" customFormat="1" ht="24" customHeight="1">
      <c r="A44" s="6"/>
      <c r="B44" s="4"/>
      <c r="C44" s="4"/>
      <c r="D44" s="4"/>
      <c r="E44" s="5"/>
      <c r="F44" s="4"/>
      <c r="G44" s="4"/>
      <c r="H44" s="4"/>
      <c r="I44" s="4"/>
      <c r="J44" s="4"/>
      <c r="K44" s="4"/>
      <c r="L44" s="4"/>
      <c r="M44" s="4"/>
    </row>
    <row r="45" spans="1:13" s="2" customFormat="1" ht="21.95" customHeight="1">
      <c r="A45" s="6"/>
      <c r="B45" s="4"/>
      <c r="C45" s="4"/>
      <c r="D45" s="4"/>
      <c r="E45" s="5"/>
      <c r="F45" s="4"/>
      <c r="G45" s="4"/>
      <c r="H45" s="4"/>
      <c r="I45" s="4"/>
      <c r="J45" s="4"/>
      <c r="K45" s="4"/>
      <c r="L45" s="4"/>
      <c r="M45" s="4"/>
    </row>
    <row r="46" spans="1:13" s="2" customFormat="1" ht="24.95" customHeight="1">
      <c r="A46" s="6"/>
      <c r="B46" s="4"/>
      <c r="C46" s="4"/>
      <c r="D46" s="4"/>
      <c r="E46" s="5"/>
      <c r="F46" s="4"/>
      <c r="G46" s="4"/>
      <c r="H46" s="4"/>
      <c r="I46" s="4"/>
      <c r="J46" s="4"/>
      <c r="K46" s="4"/>
      <c r="L46" s="4"/>
      <c r="M46" s="4"/>
    </row>
    <row r="47" spans="1:13">
      <c r="A47" s="6"/>
    </row>
    <row r="48" spans="1:13">
      <c r="A48" s="6"/>
    </row>
  </sheetData>
  <mergeCells count="73">
    <mergeCell ref="M26:M28"/>
    <mergeCell ref="H26:H28"/>
    <mergeCell ref="I26:I28"/>
    <mergeCell ref="J26:J28"/>
    <mergeCell ref="K26:K28"/>
    <mergeCell ref="L26:L28"/>
    <mergeCell ref="I35:I37"/>
    <mergeCell ref="J35:J37"/>
    <mergeCell ref="K35:K37"/>
    <mergeCell ref="L35:L37"/>
    <mergeCell ref="M35:M37"/>
    <mergeCell ref="B6:H6"/>
    <mergeCell ref="B7:D7"/>
    <mergeCell ref="A38:B38"/>
    <mergeCell ref="A12:A13"/>
    <mergeCell ref="C12:C13"/>
    <mergeCell ref="D12:D13"/>
    <mergeCell ref="E12:E13"/>
    <mergeCell ref="A35:A37"/>
    <mergeCell ref="D35:D37"/>
    <mergeCell ref="F35:F37"/>
    <mergeCell ref="G35:G37"/>
    <mergeCell ref="H35:H37"/>
    <mergeCell ref="A26:A28"/>
    <mergeCell ref="D26:D28"/>
    <mergeCell ref="F26:F28"/>
    <mergeCell ref="G26:G28"/>
    <mergeCell ref="A1:M1"/>
    <mergeCell ref="A2:M2"/>
    <mergeCell ref="A4:M4"/>
    <mergeCell ref="A5:M5"/>
    <mergeCell ref="A3:M3"/>
    <mergeCell ref="M12:M13"/>
    <mergeCell ref="B12:B13"/>
    <mergeCell ref="K12:K13"/>
    <mergeCell ref="L12:L13"/>
    <mergeCell ref="B10:I10"/>
    <mergeCell ref="J10:K10"/>
    <mergeCell ref="L10:M10"/>
    <mergeCell ref="B11:I11"/>
    <mergeCell ref="J11:K11"/>
    <mergeCell ref="F12:H12"/>
    <mergeCell ref="I13:J13"/>
    <mergeCell ref="A18:A19"/>
    <mergeCell ref="D18:D19"/>
    <mergeCell ref="F18:F19"/>
    <mergeCell ref="G18:G19"/>
    <mergeCell ref="H18:H19"/>
    <mergeCell ref="I18:I19"/>
    <mergeCell ref="J18:J19"/>
    <mergeCell ref="K18:K19"/>
    <mergeCell ref="L18:L19"/>
    <mergeCell ref="M18:M19"/>
    <mergeCell ref="A20:A21"/>
    <mergeCell ref="D20:D21"/>
    <mergeCell ref="F20:F21"/>
    <mergeCell ref="G20:G21"/>
    <mergeCell ref="H20:H21"/>
    <mergeCell ref="I23:I24"/>
    <mergeCell ref="J20:J21"/>
    <mergeCell ref="K20:K21"/>
    <mergeCell ref="L20:L21"/>
    <mergeCell ref="M20:M21"/>
    <mergeCell ref="I20:I21"/>
    <mergeCell ref="J23:J24"/>
    <mergeCell ref="K23:K24"/>
    <mergeCell ref="L23:L24"/>
    <mergeCell ref="M23:M24"/>
    <mergeCell ref="A23:A24"/>
    <mergeCell ref="D23:D24"/>
    <mergeCell ref="F23:F24"/>
    <mergeCell ref="G23:G24"/>
    <mergeCell ref="H23:H24"/>
  </mergeCells>
  <phoneticPr fontId="4" type="noConversion"/>
  <pageMargins left="0.08" right="0.2" top="0.39" bottom="0" header="0.16" footer="0.16"/>
  <pageSetup paperSize="9" orientation="landscape" horizontalDpi="200" verticalDpi="200" r:id="rId1"/>
  <headerFooter scaleWithDoc="0" alignWithMargins="0">
    <oddFooter>&amp;C&amp;10Page &amp;P 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Packing list</vt:lpstr>
    </vt:vector>
  </TitlesOfParts>
  <Company>微软中国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Akif</cp:lastModifiedBy>
  <cp:revision>1</cp:revision>
  <cp:lastPrinted>2016-03-16T11:21:28Z</cp:lastPrinted>
  <dcterms:created xsi:type="dcterms:W3CDTF">2009-09-04T03:24:26Z</dcterms:created>
  <dcterms:modified xsi:type="dcterms:W3CDTF">2017-04-13T13:29:59Z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