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965" windowWidth="16605" windowHeight="8295"/>
  </bookViews>
  <sheets>
    <sheet name="PAL" sheetId="82" r:id="rId1"/>
  </sheets>
  <definedNames>
    <definedName name="_xlnm.Print_Area" localSheetId="0">PAL!$A$1:$I$42</definedName>
  </definedNames>
  <calcPr calcId="145621"/>
</workbook>
</file>

<file path=xl/calcChain.xml><?xml version="1.0" encoding="utf-8"?>
<calcChain xmlns="http://schemas.openxmlformats.org/spreadsheetml/2006/main">
  <c r="J18" i="82" l="1"/>
  <c r="I18" i="82" s="1"/>
  <c r="K18" i="82" l="1"/>
  <c r="G32" i="82" l="1"/>
  <c r="K31" i="82"/>
  <c r="J30" i="82"/>
  <c r="K30" i="82" s="1"/>
  <c r="J29" i="82"/>
  <c r="K29" i="82" s="1"/>
  <c r="J17" i="82"/>
  <c r="I17" i="82" s="1"/>
  <c r="K22" i="82"/>
  <c r="J16" i="82"/>
  <c r="I16" i="82" s="1"/>
  <c r="J15" i="82"/>
  <c r="I15" i="82" s="1"/>
  <c r="J21" i="82"/>
  <c r="K21" i="82" s="1"/>
  <c r="J14" i="82"/>
  <c r="K14" i="82" s="1"/>
  <c r="J20" i="82"/>
  <c r="I20" i="82" s="1"/>
  <c r="J13" i="82"/>
  <c r="I13" i="82" s="1"/>
  <c r="J19" i="82"/>
  <c r="K19" i="82" s="1"/>
  <c r="J12" i="82"/>
  <c r="K12" i="82" s="1"/>
  <c r="J11" i="82"/>
  <c r="I11" i="82" s="1"/>
  <c r="I21" i="82" l="1"/>
  <c r="K17" i="82"/>
  <c r="I30" i="82"/>
  <c r="I19" i="82"/>
  <c r="I29" i="82"/>
  <c r="K20" i="82"/>
  <c r="K16" i="82"/>
  <c r="J32" i="82"/>
  <c r="I14" i="82"/>
  <c r="I12" i="82"/>
  <c r="K11" i="82"/>
  <c r="K13" i="82"/>
  <c r="K15" i="82"/>
  <c r="I32" i="82" l="1"/>
  <c r="K32" i="82"/>
  <c r="K33" i="82" s="1"/>
</calcChain>
</file>

<file path=xl/sharedStrings.xml><?xml version="1.0" encoding="utf-8"?>
<sst xmlns="http://schemas.openxmlformats.org/spreadsheetml/2006/main" count="91" uniqueCount="76">
  <si>
    <t xml:space="preserve"> </t>
    <phoneticPr fontId="1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</si>
  <si>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1" type="noConversion"/>
  </si>
  <si>
    <t>To:</t>
    <phoneticPr fontId="1" type="noConversion"/>
  </si>
  <si>
    <t>Date:</t>
    <phoneticPr fontId="1" type="noConversion"/>
  </si>
  <si>
    <t>Address:</t>
    <phoneticPr fontId="1" type="noConversion"/>
  </si>
  <si>
    <t>DEREBOYU CADDESI NO 79/B 34387 MECIDIYEKOY ISTANBUL, TURKEY.</t>
    <phoneticPr fontId="1" type="noConversion"/>
  </si>
  <si>
    <t>INVOICE NO:</t>
    <phoneticPr fontId="1" type="noConversion"/>
  </si>
  <si>
    <t>X105195-S</t>
    <phoneticPr fontId="1" type="noConversion"/>
  </si>
  <si>
    <t>Remark:</t>
    <phoneticPr fontId="1" type="noConversion"/>
  </si>
  <si>
    <t>40HQ</t>
    <phoneticPr fontId="1" type="noConversion"/>
  </si>
  <si>
    <t>Tel:</t>
    <phoneticPr fontId="1" type="noConversion"/>
  </si>
  <si>
    <t>Fax:</t>
    <phoneticPr fontId="1" type="noConversion"/>
  </si>
  <si>
    <t>90 212 2666298</t>
    <phoneticPr fontId="1" type="noConversion"/>
  </si>
  <si>
    <t>Model Number</t>
    <phoneticPr fontId="1" type="noConversion"/>
  </si>
  <si>
    <t>Product Name</t>
    <phoneticPr fontId="1" type="noConversion"/>
  </si>
  <si>
    <t>N.W.(KGS)</t>
    <phoneticPr fontId="1" type="noConversion"/>
  </si>
  <si>
    <t>G.W.(KGS)</t>
    <phoneticPr fontId="1" type="noConversion"/>
  </si>
  <si>
    <t>units /                       per ctn</t>
    <phoneticPr fontId="1" type="noConversion"/>
  </si>
  <si>
    <t>Total Units</t>
    <phoneticPr fontId="1" type="noConversion"/>
  </si>
  <si>
    <t>Cartons No.</t>
    <phoneticPr fontId="1" type="noConversion"/>
  </si>
  <si>
    <t>Total G.W.
(KGS)</t>
    <phoneticPr fontId="1" type="noConversion"/>
  </si>
  <si>
    <t>ctn</t>
    <phoneticPr fontId="1" type="noConversion"/>
  </si>
  <si>
    <t>cuft</t>
    <phoneticPr fontId="1" type="noConversion"/>
  </si>
  <si>
    <t>EN8989</t>
    <phoneticPr fontId="1" type="noConversion"/>
  </si>
  <si>
    <t>Tauro M+700W(Full range)</t>
    <phoneticPr fontId="1" type="noConversion"/>
  </si>
  <si>
    <t>A1-A202</t>
    <phoneticPr fontId="1" type="noConversion"/>
  </si>
  <si>
    <t>EN8972</t>
    <phoneticPr fontId="1" type="noConversion"/>
  </si>
  <si>
    <t>Tauro M+600W(Full range)</t>
    <phoneticPr fontId="1" type="noConversion"/>
  </si>
  <si>
    <t>B1-B60</t>
    <phoneticPr fontId="1" type="noConversion"/>
  </si>
  <si>
    <t xml:space="preserve">B61 </t>
    <phoneticPr fontId="1" type="noConversion"/>
  </si>
  <si>
    <t>EN8965</t>
    <phoneticPr fontId="1" type="noConversion"/>
  </si>
  <si>
    <t>Tauro M+500W(Full range)</t>
    <phoneticPr fontId="1" type="noConversion"/>
  </si>
  <si>
    <t>C1-C60</t>
    <phoneticPr fontId="1" type="noConversion"/>
  </si>
  <si>
    <t xml:space="preserve">C61 </t>
    <phoneticPr fontId="1" type="noConversion"/>
  </si>
  <si>
    <t>CPA-0750SEV-U51</t>
    <phoneticPr fontId="1" type="noConversion"/>
  </si>
  <si>
    <t>Vector S750(Full range)</t>
    <phoneticPr fontId="1" type="noConversion"/>
  </si>
  <si>
    <t>F1-F48</t>
    <phoneticPr fontId="1" type="noConversion"/>
  </si>
  <si>
    <t>F49</t>
    <phoneticPr fontId="1" type="noConversion"/>
  </si>
  <si>
    <t>EN6107</t>
    <phoneticPr fontId="1" type="noConversion"/>
  </si>
  <si>
    <t>XCP-A600</t>
    <phoneticPr fontId="1" type="noConversion"/>
  </si>
  <si>
    <t>D1-D60</t>
    <phoneticPr fontId="1" type="noConversion"/>
  </si>
  <si>
    <t>EN6091</t>
    <phoneticPr fontId="1" type="noConversion"/>
  </si>
  <si>
    <t>XCP-A500</t>
    <phoneticPr fontId="1" type="noConversion"/>
  </si>
  <si>
    <t>E1-E40</t>
    <phoneticPr fontId="1" type="noConversion"/>
  </si>
  <si>
    <t>D61</t>
    <phoneticPr fontId="1" type="noConversion"/>
  </si>
  <si>
    <t>EN8958</t>
    <phoneticPr fontId="1" type="noConversion"/>
  </si>
  <si>
    <t>EDEN</t>
    <phoneticPr fontId="1" type="noConversion"/>
  </si>
  <si>
    <t>G1-G830</t>
    <phoneticPr fontId="1" type="noConversion"/>
  </si>
  <si>
    <t>S1</t>
    <phoneticPr fontId="1" type="noConversion"/>
  </si>
  <si>
    <t>Spare parts</t>
    <phoneticPr fontId="1" type="noConversion"/>
  </si>
  <si>
    <t>S2</t>
    <phoneticPr fontId="1" type="noConversion"/>
  </si>
  <si>
    <t>S3</t>
    <phoneticPr fontId="1" type="noConversion"/>
  </si>
  <si>
    <t>Total:</t>
    <phoneticPr fontId="1" type="noConversion"/>
  </si>
  <si>
    <t>1309 CTNS</t>
    <phoneticPr fontId="1" type="noConversion"/>
  </si>
  <si>
    <t>(65.54 CBM)</t>
    <phoneticPr fontId="1" type="noConversion"/>
  </si>
  <si>
    <t>SEGMENT BILGISAYAR DIS TICARET LTD. STI.</t>
    <phoneticPr fontId="1" type="noConversion"/>
  </si>
  <si>
    <t>90 212 2666290</t>
    <phoneticPr fontId="1" type="noConversion"/>
  </si>
  <si>
    <t>XOF-F1253 (Blue Leaf)</t>
    <phoneticPr fontId="1" type="noConversion"/>
  </si>
  <si>
    <t>XOF-F1255 (Orange Leaf)</t>
    <phoneticPr fontId="1" type="noConversion"/>
  </si>
  <si>
    <t>Vector S1050(Full range)</t>
    <phoneticPr fontId="1" type="noConversion"/>
  </si>
  <si>
    <t>XSF-F8252 (Black Leaf)</t>
    <phoneticPr fontId="1" type="noConversion"/>
  </si>
  <si>
    <t>Vector S750(Full range)</t>
    <phoneticPr fontId="1" type="noConversion"/>
  </si>
  <si>
    <t xml:space="preserve">EDEN FRONT PANEL </t>
    <phoneticPr fontId="1" type="noConversion"/>
  </si>
  <si>
    <t>EDEN THE LEFT AND RIGHT SIDE PLATES</t>
    <phoneticPr fontId="1" type="noConversion"/>
  </si>
  <si>
    <t>EDEN CARTON</t>
    <phoneticPr fontId="1" type="noConversion"/>
  </si>
  <si>
    <t>S4</t>
    <phoneticPr fontId="1" type="noConversion"/>
  </si>
  <si>
    <t>EN8989</t>
  </si>
  <si>
    <t>CPA-0750SEV-U51</t>
  </si>
  <si>
    <t>EN6107</t>
  </si>
  <si>
    <t>EN6091</t>
  </si>
  <si>
    <t>POWER SUPPLY</t>
  </si>
  <si>
    <t>COMPUTER CASE</t>
  </si>
  <si>
    <t xml:space="preserve">
EN8965</t>
  </si>
  <si>
    <t xml:space="preserve">
EN8972</t>
  </si>
  <si>
    <t xml:space="preserve"> Color box</t>
  </si>
  <si>
    <t>Tauro M+700W(Full range)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</si>
</sst>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7" formatCode="0.00_);[Red]\(0.00\)"/>
    <numFmt numFmtId="169" formatCode="0.00_ "/>
    <numFmt numFmtId="170" formatCode="0.000_ "/>
    <numFmt numFmtId="171" formatCode="#,##0_ "/>
    <numFmt numFmtId="172" formatCode="#,##0.00_ "/>
    <numFmt numFmtId="173" formatCode="0_ "/>
  </numFmts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2"/>
      <color theme="1"/>
      <name val="Times New Roman"/>
      <family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164" fontId="5" fillId="0" borderId="0" applyFont="0" applyFill="0" applyBorder="0" applyAlignment="0" applyProtection="0">
      <alignment vertical="center"/>
    </xf>
    <xf numFmtId="0" fontId="17" fillId="0" borderId="0"/>
  </cellStyleXfs>
  <cellXfs count="79">
    <xf numFmtId="0" fontId="0" fillId="0" borderId="0" xfId="0">
      <alignment vertical="center"/>
    </xf>
    <xf numFmtId="0" fontId="10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9" fontId="4" fillId="0" borderId="0" xfId="0" applyNumberFormat="1" applyFont="1" applyFill="1" applyAlignment="1">
      <alignment vertical="center" shrinkToFit="1"/>
    </xf>
    <xf numFmtId="14" fontId="2" fillId="0" borderId="0" xfId="0" applyNumberFormat="1" applyFont="1" applyFill="1" applyAlignment="1">
      <alignment horizontal="left" vertical="center" shrinkToFit="1"/>
    </xf>
    <xf numFmtId="14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169" fontId="4" fillId="0" borderId="0" xfId="0" applyNumberFormat="1" applyFont="1" applyFill="1" applyAlignment="1">
      <alignment vertical="top" shrinkToFit="1"/>
    </xf>
    <xf numFmtId="14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1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9" fontId="3" fillId="0" borderId="0" xfId="0" applyNumberFormat="1" applyFont="1" applyFill="1" applyAlignment="1">
      <alignment horizontal="center" vertical="center"/>
    </xf>
    <xf numFmtId="169" fontId="3" fillId="0" borderId="0" xfId="0" applyNumberFormat="1" applyFont="1" applyFill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>
      <alignment vertical="center"/>
    </xf>
    <xf numFmtId="0" fontId="16" fillId="0" borderId="0" xfId="0" quotePrefix="1" applyFont="1" applyFill="1" applyAlignment="1">
      <alignment horizontal="right" vertical="center"/>
    </xf>
    <xf numFmtId="169" fontId="2" fillId="0" borderId="0" xfId="0" applyNumberFormat="1" applyFont="1" applyFill="1" applyAlignment="1">
      <alignment horizontal="right" vertical="center"/>
    </xf>
    <xf numFmtId="169" fontId="9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vertical="center"/>
    </xf>
    <xf numFmtId="0" fontId="17" fillId="0" borderId="0" xfId="0" applyFont="1" applyFill="1">
      <alignment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169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0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69" fontId="20" fillId="2" borderId="6" xfId="4" applyNumberFormat="1" applyFont="1" applyFill="1" applyBorder="1" applyAlignment="1">
      <alignment horizontal="center" vertical="center" wrapText="1"/>
    </xf>
    <xf numFmtId="169" fontId="9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14" fontId="19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2" borderId="0" xfId="0" quotePrefix="1" applyFont="1" applyFill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169" fontId="21" fillId="2" borderId="5" xfId="0" applyNumberFormat="1" applyFont="1" applyFill="1" applyBorder="1" applyAlignment="1">
      <alignment horizontal="center" vertical="center"/>
    </xf>
    <xf numFmtId="16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167" fontId="21" fillId="2" borderId="6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169" fontId="21" fillId="2" borderId="6" xfId="0" applyNumberFormat="1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171" fontId="16" fillId="2" borderId="8" xfId="0" applyNumberFormat="1" applyFont="1" applyFill="1" applyBorder="1" applyAlignment="1">
      <alignment horizontal="center" vertical="center"/>
    </xf>
    <xf numFmtId="172" fontId="16" fillId="2" borderId="8" xfId="0" applyNumberFormat="1" applyFont="1" applyFill="1" applyBorder="1" applyAlignment="1">
      <alignment horizontal="center" vertical="center"/>
    </xf>
    <xf numFmtId="167" fontId="4" fillId="2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169" fontId="4" fillId="2" borderId="9" xfId="0" applyNumberFormat="1" applyFont="1" applyFill="1" applyBorder="1" applyAlignment="1">
      <alignment horizontal="center" vertical="center"/>
    </xf>
  </cellXfs>
  <cellStyles count="5">
    <cellStyle name="Normal" xfId="0" builtinId="0"/>
    <cellStyle name="一般 2" xfId="2"/>
    <cellStyle name="一般_target '05 Garfield" xfId="1"/>
    <cellStyle name="常规 2 3 2" xfId="4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9</xdr:row>
      <xdr:rowOff>145676</xdr:rowOff>
    </xdr:from>
    <xdr:to>
      <xdr:col>0</xdr:col>
      <xdr:colOff>11474</xdr:colOff>
      <xdr:row>10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9</xdr:row>
      <xdr:rowOff>145676</xdr:rowOff>
    </xdr:from>
    <xdr:to>
      <xdr:col>0</xdr:col>
      <xdr:colOff>11474</xdr:colOff>
      <xdr:row>10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9</xdr:row>
      <xdr:rowOff>145676</xdr:rowOff>
    </xdr:from>
    <xdr:to>
      <xdr:col>0</xdr:col>
      <xdr:colOff>11474</xdr:colOff>
      <xdr:row>10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0</xdr:rowOff>
    </xdr:from>
    <xdr:to>
      <xdr:col>0</xdr:col>
      <xdr:colOff>11474</xdr:colOff>
      <xdr:row>32</xdr:row>
      <xdr:rowOff>1120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1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31</xdr:row>
      <xdr:rowOff>0</xdr:rowOff>
    </xdr:from>
    <xdr:to>
      <xdr:col>0</xdr:col>
      <xdr:colOff>739903</xdr:colOff>
      <xdr:row>31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1515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8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8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16</xdr:row>
      <xdr:rowOff>267820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8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10</xdr:row>
      <xdr:rowOff>145676</xdr:rowOff>
    </xdr:from>
    <xdr:ext cx="3105" cy="7216"/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10</xdr:row>
      <xdr:rowOff>145676</xdr:rowOff>
    </xdr:from>
    <xdr:ext cx="3105" cy="7216"/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0</xdr:rowOff>
    </xdr:from>
    <xdr:to>
      <xdr:col>0</xdr:col>
      <xdr:colOff>11474</xdr:colOff>
      <xdr:row>11</xdr:row>
      <xdr:rowOff>77320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0</xdr:rowOff>
    </xdr:from>
    <xdr:to>
      <xdr:col>0</xdr:col>
      <xdr:colOff>11474</xdr:colOff>
      <xdr:row>17</xdr:row>
      <xdr:rowOff>67795</xdr:rowOff>
    </xdr:to>
    <xdr:pic>
      <xdr:nvPicPr>
        <xdr:cNvPr id="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18</xdr:row>
      <xdr:rowOff>22971</xdr:rowOff>
    </xdr:to>
    <xdr:pic>
      <xdr:nvPicPr>
        <xdr:cNvPr id="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61071</xdr:rowOff>
    </xdr:to>
    <xdr:pic>
      <xdr:nvPicPr>
        <xdr:cNvPr id="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108696</xdr:rowOff>
    </xdr:to>
    <xdr:pic>
      <xdr:nvPicPr>
        <xdr:cNvPr id="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12</xdr:row>
      <xdr:rowOff>77320</xdr:rowOff>
    </xdr:to>
    <xdr:pic>
      <xdr:nvPicPr>
        <xdr:cNvPr id="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11</xdr:row>
      <xdr:rowOff>145676</xdr:rowOff>
    </xdr:from>
    <xdr:ext cx="3105" cy="7216"/>
    <xdr:pic>
      <xdr:nvPicPr>
        <xdr:cNvPr id="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11</xdr:row>
      <xdr:rowOff>145676</xdr:rowOff>
    </xdr:from>
    <xdr:ext cx="3105" cy="7216"/>
    <xdr:pic>
      <xdr:nvPicPr>
        <xdr:cNvPr id="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89646</xdr:rowOff>
    </xdr:to>
    <xdr:pic>
      <xdr:nvPicPr>
        <xdr:cNvPr id="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0</xdr:rowOff>
    </xdr:from>
    <xdr:to>
      <xdr:col>0</xdr:col>
      <xdr:colOff>11474</xdr:colOff>
      <xdr:row>18</xdr:row>
      <xdr:rowOff>201145</xdr:rowOff>
    </xdr:to>
    <xdr:pic>
      <xdr:nvPicPr>
        <xdr:cNvPr id="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276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19</xdr:row>
      <xdr:rowOff>22971</xdr:rowOff>
    </xdr:to>
    <xdr:pic>
      <xdr:nvPicPr>
        <xdr:cNvPr id="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194421</xdr:rowOff>
    </xdr:to>
    <xdr:pic>
      <xdr:nvPicPr>
        <xdr:cNvPr id="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242046</xdr:rowOff>
    </xdr:to>
    <xdr:pic>
      <xdr:nvPicPr>
        <xdr:cNvPr id="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18</xdr:row>
      <xdr:rowOff>145676</xdr:rowOff>
    </xdr:from>
    <xdr:ext cx="3105" cy="7216"/>
    <xdr:pic>
      <xdr:nvPicPr>
        <xdr:cNvPr id="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18</xdr:row>
      <xdr:rowOff>145676</xdr:rowOff>
    </xdr:from>
    <xdr:ext cx="3105" cy="7216"/>
    <xdr:pic>
      <xdr:nvPicPr>
        <xdr:cNvPr id="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17</xdr:row>
      <xdr:rowOff>145676</xdr:rowOff>
    </xdr:from>
    <xdr:to>
      <xdr:col>0</xdr:col>
      <xdr:colOff>11474</xdr:colOff>
      <xdr:row>18</xdr:row>
      <xdr:rowOff>222996</xdr:rowOff>
    </xdr:to>
    <xdr:pic>
      <xdr:nvPicPr>
        <xdr:cNvPr id="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422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03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12</xdr:row>
      <xdr:rowOff>0</xdr:rowOff>
    </xdr:from>
    <xdr:to>
      <xdr:col>0</xdr:col>
      <xdr:colOff>11474</xdr:colOff>
      <xdr:row>13</xdr:row>
      <xdr:rowOff>77320</xdr:rowOff>
    </xdr:to>
    <xdr:pic>
      <xdr:nvPicPr>
        <xdr:cNvPr id="1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12</xdr:row>
      <xdr:rowOff>145676</xdr:rowOff>
    </xdr:from>
    <xdr:ext cx="3105" cy="7216"/>
    <xdr:pic>
      <xdr:nvPicPr>
        <xdr:cNvPr id="1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12</xdr:row>
      <xdr:rowOff>145676</xdr:rowOff>
    </xdr:from>
    <xdr:ext cx="3105" cy="7216"/>
    <xdr:pic>
      <xdr:nvPicPr>
        <xdr:cNvPr id="1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137271</xdr:rowOff>
    </xdr:to>
    <xdr:pic>
      <xdr:nvPicPr>
        <xdr:cNvPr id="1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19</xdr:row>
      <xdr:rowOff>67795</xdr:rowOff>
    </xdr:to>
    <xdr:pic>
      <xdr:nvPicPr>
        <xdr:cNvPr id="1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213471</xdr:rowOff>
    </xdr:to>
    <xdr:pic>
      <xdr:nvPicPr>
        <xdr:cNvPr id="1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61071</xdr:rowOff>
    </xdr:to>
    <xdr:pic>
      <xdr:nvPicPr>
        <xdr:cNvPr id="1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108696</xdr:rowOff>
    </xdr:to>
    <xdr:pic>
      <xdr:nvPicPr>
        <xdr:cNvPr id="1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19</xdr:row>
      <xdr:rowOff>89646</xdr:rowOff>
    </xdr:to>
    <xdr:pic>
      <xdr:nvPicPr>
        <xdr:cNvPr id="1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184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19</xdr:row>
      <xdr:rowOff>267820</xdr:rowOff>
    </xdr:to>
    <xdr:pic>
      <xdr:nvPicPr>
        <xdr:cNvPr id="1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19</xdr:row>
      <xdr:rowOff>145676</xdr:rowOff>
    </xdr:from>
    <xdr:ext cx="3105" cy="7216"/>
    <xdr:pic>
      <xdr:nvPicPr>
        <xdr:cNvPr id="1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19</xdr:row>
      <xdr:rowOff>145676</xdr:rowOff>
    </xdr:from>
    <xdr:ext cx="3105" cy="7216"/>
    <xdr:pic>
      <xdr:nvPicPr>
        <xdr:cNvPr id="1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419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565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800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213471</xdr:rowOff>
    </xdr:to>
    <xdr:pic>
      <xdr:nvPicPr>
        <xdr:cNvPr id="1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61071</xdr:rowOff>
    </xdr:to>
    <xdr:pic>
      <xdr:nvPicPr>
        <xdr:cNvPr id="1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108696</xdr:rowOff>
    </xdr:to>
    <xdr:pic>
      <xdr:nvPicPr>
        <xdr:cNvPr id="1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145676</xdr:rowOff>
    </xdr:from>
    <xdr:to>
      <xdr:col>0</xdr:col>
      <xdr:colOff>11474</xdr:colOff>
      <xdr:row>20</xdr:row>
      <xdr:rowOff>89646</xdr:rowOff>
    </xdr:to>
    <xdr:pic>
      <xdr:nvPicPr>
        <xdr:cNvPr id="1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946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1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1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1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1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1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2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181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327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77320</xdr:rowOff>
    </xdr:to>
    <xdr:pic>
      <xdr:nvPicPr>
        <xdr:cNvPr id="2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2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14</xdr:row>
      <xdr:rowOff>145676</xdr:rowOff>
    </xdr:from>
    <xdr:ext cx="3105" cy="7216"/>
    <xdr:pic>
      <xdr:nvPicPr>
        <xdr:cNvPr id="2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80121</xdr:rowOff>
    </xdr:to>
    <xdr:pic>
      <xdr:nvPicPr>
        <xdr:cNvPr id="2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16</xdr:row>
      <xdr:rowOff>10645</xdr:rowOff>
    </xdr:to>
    <xdr:pic>
      <xdr:nvPicPr>
        <xdr:cNvPr id="2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156321</xdr:rowOff>
    </xdr:to>
    <xdr:pic>
      <xdr:nvPicPr>
        <xdr:cNvPr id="2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3921</xdr:rowOff>
    </xdr:to>
    <xdr:pic>
      <xdr:nvPicPr>
        <xdr:cNvPr id="2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51546</xdr:rowOff>
    </xdr:to>
    <xdr:pic>
      <xdr:nvPicPr>
        <xdr:cNvPr id="2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145676</xdr:rowOff>
    </xdr:from>
    <xdr:to>
      <xdr:col>0</xdr:col>
      <xdr:colOff>11474</xdr:colOff>
      <xdr:row>16</xdr:row>
      <xdr:rowOff>32496</xdr:rowOff>
    </xdr:to>
    <xdr:pic>
      <xdr:nvPicPr>
        <xdr:cNvPr id="2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708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0</xdr:rowOff>
    </xdr:from>
    <xdr:to>
      <xdr:col>0</xdr:col>
      <xdr:colOff>11474</xdr:colOff>
      <xdr:row>16</xdr:row>
      <xdr:rowOff>77320</xdr:rowOff>
    </xdr:to>
    <xdr:pic>
      <xdr:nvPicPr>
        <xdr:cNvPr id="2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15</xdr:row>
      <xdr:rowOff>145676</xdr:rowOff>
    </xdr:from>
    <xdr:ext cx="3105" cy="7216"/>
    <xdr:pic>
      <xdr:nvPicPr>
        <xdr:cNvPr id="2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15</xdr:row>
      <xdr:rowOff>145676</xdr:rowOff>
    </xdr:from>
    <xdr:ext cx="3105" cy="7216"/>
    <xdr:pic>
      <xdr:nvPicPr>
        <xdr:cNvPr id="2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2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2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2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2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2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137271</xdr:rowOff>
    </xdr:to>
    <xdr:pic>
      <xdr:nvPicPr>
        <xdr:cNvPr id="3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0</xdr:rowOff>
    </xdr:from>
    <xdr:to>
      <xdr:col>0</xdr:col>
      <xdr:colOff>11474</xdr:colOff>
      <xdr:row>21</xdr:row>
      <xdr:rowOff>67795</xdr:rowOff>
    </xdr:to>
    <xdr:pic>
      <xdr:nvPicPr>
        <xdr:cNvPr id="3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943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22</xdr:row>
      <xdr:rowOff>22971</xdr:rowOff>
    </xdr:to>
    <xdr:pic>
      <xdr:nvPicPr>
        <xdr:cNvPr id="3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4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4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4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61071</xdr:rowOff>
    </xdr:to>
    <xdr:pic>
      <xdr:nvPicPr>
        <xdr:cNvPr id="34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108696</xdr:rowOff>
    </xdr:to>
    <xdr:pic>
      <xdr:nvPicPr>
        <xdr:cNvPr id="34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20</xdr:row>
      <xdr:rowOff>145676</xdr:rowOff>
    </xdr:from>
    <xdr:to>
      <xdr:col>0</xdr:col>
      <xdr:colOff>11474</xdr:colOff>
      <xdr:row>21</xdr:row>
      <xdr:rowOff>89646</xdr:rowOff>
    </xdr:to>
    <xdr:pic>
      <xdr:nvPicPr>
        <xdr:cNvPr id="34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089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22</xdr:row>
      <xdr:rowOff>77320</xdr:rowOff>
    </xdr:to>
    <xdr:pic>
      <xdr:nvPicPr>
        <xdr:cNvPr id="34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21</xdr:row>
      <xdr:rowOff>145676</xdr:rowOff>
    </xdr:from>
    <xdr:ext cx="3105" cy="7216"/>
    <xdr:pic>
      <xdr:nvPicPr>
        <xdr:cNvPr id="34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21</xdr:row>
      <xdr:rowOff>145676</xdr:rowOff>
    </xdr:from>
    <xdr:ext cx="3105" cy="7216"/>
    <xdr:pic>
      <xdr:nvPicPr>
        <xdr:cNvPr id="34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4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4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4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5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5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5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5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5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5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5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6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6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6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6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80121</xdr:rowOff>
    </xdr:to>
    <xdr:pic>
      <xdr:nvPicPr>
        <xdr:cNvPr id="36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6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6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6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6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6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6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7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0</xdr:rowOff>
    </xdr:from>
    <xdr:to>
      <xdr:col>0</xdr:col>
      <xdr:colOff>11474</xdr:colOff>
      <xdr:row>23</xdr:row>
      <xdr:rowOff>10645</xdr:rowOff>
    </xdr:to>
    <xdr:pic>
      <xdr:nvPicPr>
        <xdr:cNvPr id="37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324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156321</xdr:rowOff>
    </xdr:to>
    <xdr:pic>
      <xdr:nvPicPr>
        <xdr:cNvPr id="37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7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8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8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8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3921</xdr:rowOff>
    </xdr:to>
    <xdr:pic>
      <xdr:nvPicPr>
        <xdr:cNvPr id="38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51546</xdr:rowOff>
    </xdr:to>
    <xdr:pic>
      <xdr:nvPicPr>
        <xdr:cNvPr id="38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21</xdr:row>
      <xdr:rowOff>145676</xdr:rowOff>
    </xdr:from>
    <xdr:to>
      <xdr:col>0</xdr:col>
      <xdr:colOff>11474</xdr:colOff>
      <xdr:row>23</xdr:row>
      <xdr:rowOff>32496</xdr:rowOff>
    </xdr:to>
    <xdr:pic>
      <xdr:nvPicPr>
        <xdr:cNvPr id="38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470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8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23</xdr:row>
      <xdr:rowOff>77320</xdr:rowOff>
    </xdr:to>
    <xdr:pic>
      <xdr:nvPicPr>
        <xdr:cNvPr id="39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22</xdr:row>
      <xdr:rowOff>145676</xdr:rowOff>
    </xdr:from>
    <xdr:ext cx="3105" cy="7216"/>
    <xdr:pic>
      <xdr:nvPicPr>
        <xdr:cNvPr id="39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22</xdr:row>
      <xdr:rowOff>145676</xdr:rowOff>
    </xdr:from>
    <xdr:ext cx="3105" cy="7216"/>
    <xdr:pic>
      <xdr:nvPicPr>
        <xdr:cNvPr id="39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105" cy="7216"/>
        </a:xfrm>
        <a:prstGeom prst="rect">
          <a:avLst/>
        </a:prstGeom>
      </xdr:spPr>
    </xdr:pic>
    <xdr:clientData/>
  </xdr:one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39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39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39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40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40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0</xdr:rowOff>
    </xdr:from>
    <xdr:to>
      <xdr:col>0</xdr:col>
      <xdr:colOff>11474</xdr:colOff>
      <xdr:row>24</xdr:row>
      <xdr:rowOff>1120</xdr:rowOff>
    </xdr:to>
    <xdr:pic>
      <xdr:nvPicPr>
        <xdr:cNvPr id="40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0572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146796</xdr:rowOff>
    </xdr:to>
    <xdr:pic>
      <xdr:nvPicPr>
        <xdr:cNvPr id="40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0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0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41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41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41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23</xdr:row>
      <xdr:rowOff>194421</xdr:rowOff>
    </xdr:to>
    <xdr:pic>
      <xdr:nvPicPr>
        <xdr:cNvPr id="41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392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42021</xdr:rowOff>
    </xdr:to>
    <xdr:pic>
      <xdr:nvPicPr>
        <xdr:cNvPr id="41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868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22971</xdr:rowOff>
    </xdr:to>
    <xdr:pic>
      <xdr:nvPicPr>
        <xdr:cNvPr id="41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85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57151</xdr:rowOff>
    </xdr:from>
    <xdr:to>
      <xdr:col>7</xdr:col>
      <xdr:colOff>624168</xdr:colOff>
      <xdr:row>3</xdr:row>
      <xdr:rowOff>1</xdr:rowOff>
    </xdr:to>
    <xdr:pic>
      <xdr:nvPicPr>
        <xdr:cNvPr id="4157" name="圖片 415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1"/>
          <a:ext cx="8606118" cy="609600"/>
        </a:xfrm>
        <a:prstGeom prst="rect">
          <a:avLst/>
        </a:prstGeom>
      </xdr:spPr>
    </xdr:pic>
    <xdr:clientData/>
  </xdr:twoCellAnchor>
  <xdr:oneCellAnchor>
    <xdr:from>
      <xdr:col>0</xdr:col>
      <xdr:colOff>7988</xdr:colOff>
      <xdr:row>16</xdr:row>
      <xdr:rowOff>145676</xdr:rowOff>
    </xdr:from>
    <xdr:ext cx="3486" cy="391645"/>
    <xdr:pic>
      <xdr:nvPicPr>
        <xdr:cNvPr id="41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63182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16</xdr:row>
      <xdr:rowOff>145676</xdr:rowOff>
    </xdr:from>
    <xdr:ext cx="3486" cy="391645"/>
    <xdr:pic>
      <xdr:nvPicPr>
        <xdr:cNvPr id="41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63182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16</xdr:row>
      <xdr:rowOff>145676</xdr:rowOff>
    </xdr:from>
    <xdr:ext cx="3486" cy="391645"/>
    <xdr:pic>
      <xdr:nvPicPr>
        <xdr:cNvPr id="41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631826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105" cy="7216"/>
    <xdr:pic>
      <xdr:nvPicPr>
        <xdr:cNvPr id="41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105" cy="7216"/>
    <xdr:pic>
      <xdr:nvPicPr>
        <xdr:cNvPr id="41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105" cy="7216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267820"/>
    <xdr:pic>
      <xdr:nvPicPr>
        <xdr:cNvPr id="41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1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1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1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1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2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0</xdr:rowOff>
    </xdr:from>
    <xdr:ext cx="3486" cy="391645"/>
    <xdr:pic>
      <xdr:nvPicPr>
        <xdr:cNvPr id="42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990975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2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2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2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3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391645"/>
    <xdr:pic>
      <xdr:nvPicPr>
        <xdr:cNvPr id="433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3916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3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3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3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3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39245"/>
    <xdr:pic>
      <xdr:nvPicPr>
        <xdr:cNvPr id="43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39245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3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3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0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2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2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86870"/>
    <xdr:pic>
      <xdr:nvPicPr>
        <xdr:cNvPr id="44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8687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2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2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2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  <xdr:oneCellAnchor>
    <xdr:from>
      <xdr:col>0</xdr:col>
      <xdr:colOff>7988</xdr:colOff>
      <xdr:row>17</xdr:row>
      <xdr:rowOff>145676</xdr:rowOff>
    </xdr:from>
    <xdr:ext cx="3486" cy="267820"/>
    <xdr:pic>
      <xdr:nvPicPr>
        <xdr:cNvPr id="44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136651"/>
          <a:ext cx="3486" cy="2678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workbookViewId="0">
      <selection activeCell="L10" sqref="L10"/>
    </sheetView>
  </sheetViews>
  <sheetFormatPr defaultColWidth="9" defaultRowHeight="15"/>
  <cols>
    <col min="1" max="1" width="14.875" style="4" customWidth="1"/>
    <col min="2" max="2" width="35.75" style="4" customWidth="1"/>
    <col min="3" max="3" width="14.25" style="4" bestFit="1" customWidth="1"/>
    <col min="4" max="4" width="10.375" style="2" customWidth="1"/>
    <col min="5" max="5" width="9.875" style="2" customWidth="1"/>
    <col min="6" max="6" width="11.75" style="2" customWidth="1"/>
    <col min="7" max="7" width="10.125" style="2" customWidth="1"/>
    <col min="8" max="8" width="11.375" style="2" customWidth="1"/>
    <col min="9" max="9" width="12.25" style="2" customWidth="1"/>
    <col min="10" max="10" width="9.5" style="3" hidden="1" customWidth="1"/>
    <col min="11" max="11" width="10.625" style="3" hidden="1" customWidth="1"/>
    <col min="12" max="14" width="9.5" style="4" bestFit="1" customWidth="1"/>
    <col min="15" max="16384" width="9" style="4"/>
  </cols>
  <sheetData>
    <row r="1" spans="1:11">
      <c r="A1" s="1"/>
      <c r="B1" s="41"/>
      <c r="C1" s="39"/>
      <c r="D1" s="42"/>
    </row>
    <row r="2" spans="1:11">
      <c r="A2" s="43"/>
      <c r="B2" s="41"/>
      <c r="C2" s="39"/>
      <c r="D2" s="42"/>
    </row>
    <row r="3" spans="1:11" ht="22.5" customHeight="1">
      <c r="A3" s="43"/>
      <c r="B3" s="41"/>
      <c r="C3" s="39"/>
      <c r="D3" s="42"/>
    </row>
    <row r="4" spans="1:11" ht="27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5"/>
      <c r="K4" s="5"/>
    </row>
    <row r="5" spans="1:11" ht="14.1" customHeight="1">
      <c r="A5" s="6"/>
      <c r="B5" s="6"/>
      <c r="C5" s="6"/>
      <c r="D5" s="7"/>
      <c r="E5" s="7"/>
      <c r="F5" s="7"/>
      <c r="G5" s="7"/>
      <c r="H5" s="7"/>
      <c r="I5" s="7"/>
      <c r="J5" s="5"/>
      <c r="K5" s="5"/>
    </row>
    <row r="6" spans="1:11" s="14" customFormat="1" ht="16.5">
      <c r="A6" s="8" t="s">
        <v>2</v>
      </c>
      <c r="B6" s="9" t="s">
        <v>55</v>
      </c>
      <c r="C6" s="16"/>
      <c r="D6" s="9"/>
      <c r="E6" s="9"/>
      <c r="F6" s="10" t="s">
        <v>3</v>
      </c>
      <c r="G6" s="11">
        <v>42804</v>
      </c>
      <c r="H6" s="12"/>
      <c r="I6" s="13"/>
      <c r="J6" s="3"/>
      <c r="K6" s="3"/>
    </row>
    <row r="7" spans="1:11" s="14" customFormat="1" ht="16.5">
      <c r="A7" s="15" t="s">
        <v>4</v>
      </c>
      <c r="B7" s="9" t="s">
        <v>5</v>
      </c>
      <c r="C7" s="16"/>
      <c r="D7" s="16"/>
      <c r="E7" s="17"/>
      <c r="F7" s="18" t="s">
        <v>6</v>
      </c>
      <c r="G7" s="36" t="s">
        <v>7</v>
      </c>
      <c r="H7" s="19"/>
      <c r="I7" s="13"/>
      <c r="J7" s="3"/>
      <c r="K7" s="3"/>
    </row>
    <row r="8" spans="1:11" s="14" customFormat="1" ht="16.5">
      <c r="A8" s="8" t="s">
        <v>10</v>
      </c>
      <c r="B8" s="16" t="s">
        <v>56</v>
      </c>
      <c r="C8" s="16"/>
      <c r="D8" s="16"/>
      <c r="E8" s="20"/>
      <c r="F8" s="10" t="s">
        <v>8</v>
      </c>
      <c r="G8" s="21" t="s">
        <v>9</v>
      </c>
      <c r="H8" s="22"/>
      <c r="I8" s="13"/>
      <c r="J8" s="3"/>
      <c r="K8" s="3"/>
    </row>
    <row r="9" spans="1:11" s="14" customFormat="1" ht="17.25" thickBot="1">
      <c r="A9" s="8" t="s">
        <v>11</v>
      </c>
      <c r="B9" s="16" t="s">
        <v>12</v>
      </c>
      <c r="C9" s="16"/>
      <c r="D9" s="16"/>
      <c r="E9" s="20"/>
      <c r="F9" s="23"/>
      <c r="G9" s="23"/>
      <c r="H9" s="23"/>
      <c r="I9" s="23"/>
      <c r="J9" s="3"/>
      <c r="K9" s="3"/>
    </row>
    <row r="10" spans="1:11" ht="39.950000000000003" customHeight="1">
      <c r="A10" s="49" t="s">
        <v>13</v>
      </c>
      <c r="B10" s="50" t="s">
        <v>14</v>
      </c>
      <c r="C10" s="50"/>
      <c r="D10" s="51" t="s">
        <v>15</v>
      </c>
      <c r="E10" s="51" t="s">
        <v>16</v>
      </c>
      <c r="F10" s="51" t="s">
        <v>17</v>
      </c>
      <c r="G10" s="51" t="s">
        <v>18</v>
      </c>
      <c r="H10" s="51" t="s">
        <v>19</v>
      </c>
      <c r="I10" s="52" t="s">
        <v>20</v>
      </c>
      <c r="J10" s="3" t="s">
        <v>21</v>
      </c>
      <c r="K10" s="3" t="s">
        <v>22</v>
      </c>
    </row>
    <row r="11" spans="1:11">
      <c r="A11" s="56" t="s">
        <v>23</v>
      </c>
      <c r="B11" s="57" t="s">
        <v>24</v>
      </c>
      <c r="C11" s="70" t="s">
        <v>70</v>
      </c>
      <c r="D11" s="62">
        <v>7.25</v>
      </c>
      <c r="E11" s="63">
        <v>13.25</v>
      </c>
      <c r="F11" s="64">
        <v>5</v>
      </c>
      <c r="G11" s="64">
        <v>1000</v>
      </c>
      <c r="H11" s="65" t="s">
        <v>25</v>
      </c>
      <c r="I11" s="66">
        <f t="shared" ref="I11:I17" si="0">J11*E11</f>
        <v>2650</v>
      </c>
      <c r="J11" s="3">
        <f t="shared" ref="J11:J17" si="1">G11/F11</f>
        <v>200</v>
      </c>
      <c r="K11" s="25">
        <f>J11*1.51</f>
        <v>302</v>
      </c>
    </row>
    <row r="12" spans="1:11">
      <c r="A12" s="56" t="s">
        <v>26</v>
      </c>
      <c r="B12" s="57" t="s">
        <v>27</v>
      </c>
      <c r="C12" s="71"/>
      <c r="D12" s="62">
        <v>6.75</v>
      </c>
      <c r="E12" s="63">
        <v>12.6</v>
      </c>
      <c r="F12" s="64">
        <v>5</v>
      </c>
      <c r="G12" s="64">
        <v>300</v>
      </c>
      <c r="H12" s="65" t="s">
        <v>28</v>
      </c>
      <c r="I12" s="66">
        <f t="shared" si="0"/>
        <v>756</v>
      </c>
      <c r="J12" s="3">
        <f t="shared" si="1"/>
        <v>60</v>
      </c>
      <c r="K12" s="25">
        <f>J12*1.51</f>
        <v>90.6</v>
      </c>
    </row>
    <row r="13" spans="1:11">
      <c r="A13" s="56" t="s">
        <v>30</v>
      </c>
      <c r="B13" s="57" t="s">
        <v>31</v>
      </c>
      <c r="C13" s="71"/>
      <c r="D13" s="62">
        <v>6.75</v>
      </c>
      <c r="E13" s="63">
        <v>12.5</v>
      </c>
      <c r="F13" s="64">
        <v>5</v>
      </c>
      <c r="G13" s="64">
        <v>300</v>
      </c>
      <c r="H13" s="65" t="s">
        <v>32</v>
      </c>
      <c r="I13" s="66">
        <f t="shared" si="0"/>
        <v>750</v>
      </c>
      <c r="J13" s="3">
        <f t="shared" si="1"/>
        <v>60</v>
      </c>
      <c r="K13" s="25">
        <f>J13*1.51</f>
        <v>90.6</v>
      </c>
    </row>
    <row r="14" spans="1:11" ht="25.5">
      <c r="A14" s="56" t="s">
        <v>34</v>
      </c>
      <c r="B14" s="57" t="s">
        <v>35</v>
      </c>
      <c r="C14" s="71"/>
      <c r="D14" s="62">
        <v>11.22</v>
      </c>
      <c r="E14" s="63">
        <v>12.05</v>
      </c>
      <c r="F14" s="64">
        <v>5</v>
      </c>
      <c r="G14" s="64">
        <v>240</v>
      </c>
      <c r="H14" s="65" t="s">
        <v>36</v>
      </c>
      <c r="I14" s="66">
        <f t="shared" si="0"/>
        <v>578.40000000000009</v>
      </c>
      <c r="J14" s="3">
        <f t="shared" si="1"/>
        <v>48</v>
      </c>
      <c r="K14" s="25">
        <f>J14*1.36</f>
        <v>65.28</v>
      </c>
    </row>
    <row r="15" spans="1:11">
      <c r="A15" s="56" t="s">
        <v>38</v>
      </c>
      <c r="B15" s="57" t="s">
        <v>39</v>
      </c>
      <c r="C15" s="71"/>
      <c r="D15" s="62">
        <v>13.5</v>
      </c>
      <c r="E15" s="63">
        <v>18.5</v>
      </c>
      <c r="F15" s="64">
        <v>10</v>
      </c>
      <c r="G15" s="64">
        <v>600</v>
      </c>
      <c r="H15" s="65" t="s">
        <v>40</v>
      </c>
      <c r="I15" s="66">
        <f t="shared" si="0"/>
        <v>1110</v>
      </c>
      <c r="J15" s="3">
        <f t="shared" si="1"/>
        <v>60</v>
      </c>
      <c r="K15" s="25">
        <f>J15*1.88</f>
        <v>112.8</v>
      </c>
    </row>
    <row r="16" spans="1:11">
      <c r="A16" s="56" t="s">
        <v>41</v>
      </c>
      <c r="B16" s="57" t="s">
        <v>42</v>
      </c>
      <c r="C16" s="71"/>
      <c r="D16" s="62">
        <v>12</v>
      </c>
      <c r="E16" s="63">
        <v>17</v>
      </c>
      <c r="F16" s="64">
        <v>10</v>
      </c>
      <c r="G16" s="64">
        <v>400</v>
      </c>
      <c r="H16" s="65" t="s">
        <v>43</v>
      </c>
      <c r="I16" s="66">
        <f t="shared" si="0"/>
        <v>680</v>
      </c>
      <c r="J16" s="3">
        <f t="shared" si="1"/>
        <v>40</v>
      </c>
      <c r="K16" s="25">
        <f>J16*1.88</f>
        <v>75.199999999999989</v>
      </c>
    </row>
    <row r="17" spans="1:11" ht="25.5">
      <c r="A17" s="56" t="s">
        <v>45</v>
      </c>
      <c r="B17" s="57" t="s">
        <v>46</v>
      </c>
      <c r="C17" s="57" t="s">
        <v>71</v>
      </c>
      <c r="D17" s="62">
        <v>4.2</v>
      </c>
      <c r="E17" s="63">
        <v>5.6</v>
      </c>
      <c r="F17" s="64">
        <v>1</v>
      </c>
      <c r="G17" s="64">
        <v>830</v>
      </c>
      <c r="H17" s="65" t="s">
        <v>47</v>
      </c>
      <c r="I17" s="66">
        <f t="shared" si="0"/>
        <v>4648</v>
      </c>
      <c r="J17" s="3">
        <f t="shared" si="1"/>
        <v>830</v>
      </c>
      <c r="K17" s="25">
        <f>J17*1.88</f>
        <v>1560.3999999999999</v>
      </c>
    </row>
    <row r="18" spans="1:11">
      <c r="A18" s="56" t="s">
        <v>66</v>
      </c>
      <c r="B18" s="57" t="s">
        <v>75</v>
      </c>
      <c r="C18" s="70" t="s">
        <v>70</v>
      </c>
      <c r="D18" s="62">
        <v>7.25</v>
      </c>
      <c r="E18" s="63">
        <v>13.25</v>
      </c>
      <c r="F18" s="64">
        <v>5</v>
      </c>
      <c r="G18" s="64">
        <v>10</v>
      </c>
      <c r="H18" s="65" t="s">
        <v>25</v>
      </c>
      <c r="I18" s="66">
        <f t="shared" ref="I18" si="2">J18*E18</f>
        <v>26.5</v>
      </c>
      <c r="J18" s="3">
        <f t="shared" ref="J18" si="3">G18/F18</f>
        <v>2</v>
      </c>
      <c r="K18" s="26">
        <f>J18*1.51</f>
        <v>3.02</v>
      </c>
    </row>
    <row r="19" spans="1:11" ht="25.5">
      <c r="A19" s="56" t="s">
        <v>73</v>
      </c>
      <c r="B19" s="57" t="s">
        <v>27</v>
      </c>
      <c r="C19" s="71"/>
      <c r="D19" s="62">
        <v>4.05</v>
      </c>
      <c r="E19" s="63">
        <v>7.6</v>
      </c>
      <c r="F19" s="64">
        <v>3</v>
      </c>
      <c r="G19" s="64">
        <v>3</v>
      </c>
      <c r="H19" s="65" t="s">
        <v>29</v>
      </c>
      <c r="I19" s="66">
        <f>J19*E19</f>
        <v>7.6</v>
      </c>
      <c r="J19" s="3">
        <f>G19/F19</f>
        <v>1</v>
      </c>
      <c r="K19" s="25">
        <f>J19*1.51</f>
        <v>1.51</v>
      </c>
    </row>
    <row r="20" spans="1:11" ht="25.5">
      <c r="A20" s="56" t="s">
        <v>72</v>
      </c>
      <c r="B20" s="57" t="s">
        <v>31</v>
      </c>
      <c r="C20" s="71"/>
      <c r="D20" s="62">
        <v>4.05</v>
      </c>
      <c r="E20" s="63">
        <v>7.5</v>
      </c>
      <c r="F20" s="64">
        <v>3</v>
      </c>
      <c r="G20" s="64">
        <v>3</v>
      </c>
      <c r="H20" s="65" t="s">
        <v>33</v>
      </c>
      <c r="I20" s="66">
        <f>J20*E20</f>
        <v>7.5</v>
      </c>
      <c r="J20" s="3">
        <f>G20/F20</f>
        <v>1</v>
      </c>
      <c r="K20" s="25">
        <f>J20*1.51</f>
        <v>1.51</v>
      </c>
    </row>
    <row r="21" spans="1:11" ht="25.5">
      <c r="A21" s="56" t="s">
        <v>67</v>
      </c>
      <c r="B21" s="57" t="s">
        <v>35</v>
      </c>
      <c r="C21" s="71"/>
      <c r="D21" s="62">
        <v>4.49</v>
      </c>
      <c r="E21" s="63">
        <v>5.32</v>
      </c>
      <c r="F21" s="64">
        <v>2</v>
      </c>
      <c r="G21" s="64">
        <v>2</v>
      </c>
      <c r="H21" s="65" t="s">
        <v>37</v>
      </c>
      <c r="I21" s="66">
        <f>J21*E21</f>
        <v>5.32</v>
      </c>
      <c r="J21" s="3">
        <f>G21/F21</f>
        <v>1</v>
      </c>
      <c r="K21" s="25">
        <f>J21*1.36</f>
        <v>1.36</v>
      </c>
    </row>
    <row r="22" spans="1:11">
      <c r="A22" s="56" t="s">
        <v>68</v>
      </c>
      <c r="B22" s="57" t="s">
        <v>39</v>
      </c>
      <c r="C22" s="71"/>
      <c r="D22" s="62">
        <v>8.1</v>
      </c>
      <c r="E22" s="62">
        <v>8.1</v>
      </c>
      <c r="F22" s="64">
        <v>6</v>
      </c>
      <c r="G22" s="67">
        <v>10</v>
      </c>
      <c r="H22" s="68" t="s">
        <v>44</v>
      </c>
      <c r="I22" s="69">
        <v>8.1</v>
      </c>
      <c r="J22" s="45">
        <v>1</v>
      </c>
      <c r="K22" s="40">
        <f>J22*1.88</f>
        <v>1.88</v>
      </c>
    </row>
    <row r="23" spans="1:11">
      <c r="A23" s="56" t="s">
        <v>69</v>
      </c>
      <c r="B23" s="57" t="s">
        <v>42</v>
      </c>
      <c r="C23" s="71"/>
      <c r="D23" s="62">
        <v>4.8</v>
      </c>
      <c r="E23" s="62">
        <v>4.8</v>
      </c>
      <c r="F23" s="64">
        <v>4</v>
      </c>
      <c r="G23" s="67"/>
      <c r="H23" s="68"/>
      <c r="I23" s="69">
        <v>4.8</v>
      </c>
      <c r="J23" s="45"/>
      <c r="K23" s="40"/>
    </row>
    <row r="24" spans="1:11" ht="15.75">
      <c r="A24" s="56" t="s">
        <v>74</v>
      </c>
      <c r="B24" s="57" t="s">
        <v>57</v>
      </c>
      <c r="C24" s="57"/>
      <c r="D24" s="62">
        <v>0.6</v>
      </c>
      <c r="E24" s="62">
        <v>0.6</v>
      </c>
      <c r="F24" s="64">
        <v>6</v>
      </c>
      <c r="G24" s="64">
        <v>6</v>
      </c>
      <c r="H24" s="68" t="s">
        <v>48</v>
      </c>
      <c r="I24" s="53">
        <v>0.6</v>
      </c>
      <c r="J24" s="45">
        <v>1</v>
      </c>
      <c r="K24" s="47">
        <v>1</v>
      </c>
    </row>
    <row r="25" spans="1:11" ht="15.75">
      <c r="A25" s="56" t="s">
        <v>74</v>
      </c>
      <c r="B25" s="57" t="s">
        <v>58</v>
      </c>
      <c r="C25" s="57"/>
      <c r="D25" s="62">
        <v>0.6</v>
      </c>
      <c r="E25" s="62">
        <v>0.6</v>
      </c>
      <c r="F25" s="64">
        <v>6</v>
      </c>
      <c r="G25" s="64">
        <v>6</v>
      </c>
      <c r="H25" s="68"/>
      <c r="I25" s="53">
        <v>0.6</v>
      </c>
      <c r="J25" s="45"/>
      <c r="K25" s="47"/>
    </row>
    <row r="26" spans="1:11" ht="15.75">
      <c r="A26" s="56" t="s">
        <v>74</v>
      </c>
      <c r="B26" s="57" t="s">
        <v>59</v>
      </c>
      <c r="C26" s="57"/>
      <c r="D26" s="62">
        <v>0.8</v>
      </c>
      <c r="E26" s="62">
        <v>0.8</v>
      </c>
      <c r="F26" s="64">
        <v>4</v>
      </c>
      <c r="G26" s="64">
        <v>4</v>
      </c>
      <c r="H26" s="68"/>
      <c r="I26" s="53">
        <v>0.8</v>
      </c>
      <c r="J26" s="45"/>
      <c r="K26" s="47"/>
    </row>
    <row r="27" spans="1:11" ht="15.75">
      <c r="A27" s="56" t="s">
        <v>74</v>
      </c>
      <c r="B27" s="57" t="s">
        <v>60</v>
      </c>
      <c r="C27" s="57"/>
      <c r="D27" s="62">
        <v>1.2</v>
      </c>
      <c r="E27" s="62">
        <v>1.2</v>
      </c>
      <c r="F27" s="64">
        <v>12</v>
      </c>
      <c r="G27" s="64">
        <v>12</v>
      </c>
      <c r="H27" s="68"/>
      <c r="I27" s="53">
        <v>1.2</v>
      </c>
      <c r="J27" s="45"/>
      <c r="K27" s="47"/>
    </row>
    <row r="28" spans="1:11" ht="15.75">
      <c r="A28" s="56" t="s">
        <v>74</v>
      </c>
      <c r="B28" s="57" t="s">
        <v>61</v>
      </c>
      <c r="C28" s="57"/>
      <c r="D28" s="62">
        <v>0.4</v>
      </c>
      <c r="E28" s="62">
        <v>0.4</v>
      </c>
      <c r="F28" s="64">
        <v>4</v>
      </c>
      <c r="G28" s="64">
        <v>4</v>
      </c>
      <c r="H28" s="68"/>
      <c r="I28" s="53">
        <v>0.4</v>
      </c>
      <c r="J28" s="45"/>
      <c r="K28" s="47"/>
    </row>
    <row r="29" spans="1:11">
      <c r="A29" s="56" t="s">
        <v>49</v>
      </c>
      <c r="B29" s="57" t="s">
        <v>62</v>
      </c>
      <c r="C29" s="57"/>
      <c r="D29" s="62">
        <v>4.0999999999999996</v>
      </c>
      <c r="E29" s="62">
        <v>8.1999999999999993</v>
      </c>
      <c r="F29" s="64">
        <v>8</v>
      </c>
      <c r="G29" s="64">
        <v>16</v>
      </c>
      <c r="H29" s="65" t="s">
        <v>50</v>
      </c>
      <c r="I29" s="66">
        <f t="shared" ref="I29:I30" si="4">J29*E29</f>
        <v>16.399999999999999</v>
      </c>
      <c r="J29" s="3">
        <f t="shared" ref="J29:J30" si="5">G29/F29</f>
        <v>2</v>
      </c>
      <c r="K29" s="25">
        <f>J29*1.88</f>
        <v>3.76</v>
      </c>
    </row>
    <row r="30" spans="1:11">
      <c r="A30" s="56" t="s">
        <v>49</v>
      </c>
      <c r="B30" s="57" t="s">
        <v>63</v>
      </c>
      <c r="C30" s="57"/>
      <c r="D30" s="62">
        <v>13.12</v>
      </c>
      <c r="E30" s="62">
        <v>13.12</v>
      </c>
      <c r="F30" s="64">
        <v>16</v>
      </c>
      <c r="G30" s="64">
        <v>16</v>
      </c>
      <c r="H30" s="65" t="s">
        <v>51</v>
      </c>
      <c r="I30" s="66">
        <f t="shared" si="4"/>
        <v>13.12</v>
      </c>
      <c r="J30" s="3">
        <f t="shared" si="5"/>
        <v>1</v>
      </c>
      <c r="K30" s="25">
        <f>J30*1.88</f>
        <v>1.88</v>
      </c>
    </row>
    <row r="31" spans="1:11">
      <c r="A31" s="56" t="s">
        <v>49</v>
      </c>
      <c r="B31" s="57" t="s">
        <v>64</v>
      </c>
      <c r="C31" s="57"/>
      <c r="D31" s="62">
        <v>14.4</v>
      </c>
      <c r="E31" s="62">
        <v>14.4</v>
      </c>
      <c r="F31" s="64">
        <v>16</v>
      </c>
      <c r="G31" s="64">
        <v>16</v>
      </c>
      <c r="H31" s="65" t="s">
        <v>65</v>
      </c>
      <c r="I31" s="66">
        <v>17.86</v>
      </c>
      <c r="J31" s="3">
        <v>1</v>
      </c>
      <c r="K31" s="25">
        <f>J31*1.88</f>
        <v>1.88</v>
      </c>
    </row>
    <row r="32" spans="1:11" ht="21" customHeight="1" thickBot="1">
      <c r="A32" s="72"/>
      <c r="B32" s="73"/>
      <c r="C32" s="73"/>
      <c r="D32" s="74"/>
      <c r="E32" s="75"/>
      <c r="F32" s="76" t="s">
        <v>52</v>
      </c>
      <c r="G32" s="77">
        <f>SUM(G11:G31)</f>
        <v>3778</v>
      </c>
      <c r="H32" s="76" t="s">
        <v>53</v>
      </c>
      <c r="I32" s="78">
        <f>SUM(I11:I31)</f>
        <v>11283.2</v>
      </c>
      <c r="J32" s="28">
        <f>SUM(J11:J31)</f>
        <v>1309</v>
      </c>
      <c r="K32" s="27">
        <f>SUM(K11:K31)</f>
        <v>2314.6800000000012</v>
      </c>
    </row>
    <row r="33" spans="1:11" ht="16.5" customHeight="1">
      <c r="A33" s="58"/>
      <c r="B33" s="59"/>
      <c r="C33" s="59"/>
      <c r="D33" s="60"/>
      <c r="E33" s="60"/>
      <c r="F33" s="61"/>
      <c r="G33" s="61"/>
      <c r="H33" s="54"/>
      <c r="I33" s="55" t="s">
        <v>54</v>
      </c>
      <c r="K33" s="3">
        <f>K32/35.315</f>
        <v>65.543819906555328</v>
      </c>
    </row>
    <row r="34" spans="1:11" ht="16.5" customHeight="1">
      <c r="A34" s="29"/>
      <c r="B34" s="33" t="s">
        <v>0</v>
      </c>
      <c r="C34" s="33"/>
      <c r="D34" s="30"/>
      <c r="E34" s="30"/>
      <c r="F34" s="31"/>
      <c r="G34" s="31"/>
      <c r="H34" s="32"/>
      <c r="I34" s="24"/>
    </row>
    <row r="35" spans="1:11" ht="15.75">
      <c r="A35" s="48" t="s">
        <v>0</v>
      </c>
      <c r="B35" s="48"/>
      <c r="C35" s="38"/>
    </row>
    <row r="36" spans="1:11">
      <c r="B36" s="4" t="s">
        <v>0</v>
      </c>
    </row>
    <row r="40" spans="1:11" ht="15.75">
      <c r="A40" s="46"/>
      <c r="B40" s="46"/>
      <c r="C40" s="37"/>
      <c r="D40" s="34"/>
      <c r="E40" s="34"/>
    </row>
    <row r="41" spans="1:11" ht="15.75">
      <c r="A41" s="46"/>
      <c r="B41" s="46"/>
      <c r="C41" s="37"/>
      <c r="D41" s="34"/>
      <c r="E41" s="34"/>
    </row>
    <row r="42" spans="1:11" ht="15.75">
      <c r="A42" s="46"/>
      <c r="B42" s="46"/>
      <c r="C42" s="37"/>
      <c r="D42" s="34"/>
      <c r="E42" s="34"/>
    </row>
    <row r="43" spans="1:11" ht="15.75">
      <c r="A43" s="35"/>
      <c r="D43" s="34"/>
      <c r="E43" s="34"/>
    </row>
    <row r="44" spans="1:11" ht="15.75">
      <c r="D44" s="34"/>
      <c r="E44" s="34"/>
    </row>
    <row r="45" spans="1:11" ht="16.5" customHeight="1">
      <c r="D45" s="34"/>
      <c r="E45" s="34"/>
    </row>
    <row r="46" spans="1:11" ht="15.75">
      <c r="A46" s="46"/>
      <c r="B46" s="46"/>
      <c r="C46" s="46"/>
      <c r="D46" s="46"/>
      <c r="E46" s="46"/>
    </row>
  </sheetData>
  <mergeCells count="18">
    <mergeCell ref="A42:B42"/>
    <mergeCell ref="A46:E46"/>
    <mergeCell ref="H24:H28"/>
    <mergeCell ref="J24:J28"/>
    <mergeCell ref="K24:K28"/>
    <mergeCell ref="A35:B35"/>
    <mergeCell ref="A40:B40"/>
    <mergeCell ref="A41:B41"/>
    <mergeCell ref="K22:K23"/>
    <mergeCell ref="B1:B3"/>
    <mergeCell ref="D1:D3"/>
    <mergeCell ref="A2:A3"/>
    <mergeCell ref="A4:I4"/>
    <mergeCell ref="G22:G23"/>
    <mergeCell ref="H22:H23"/>
    <mergeCell ref="J22:J23"/>
    <mergeCell ref="C11:C16"/>
    <mergeCell ref="C18:C23"/>
  </mergeCells>
  <phoneticPr fontId="1" type="noConversion"/>
  <printOptions horizontalCentered="1"/>
  <pageMargins left="0.19685039370078741" right="0.19685039370078741" top="0.98425196850393704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2017-04-13T14:51:49Z</cp:lastPrinted>
  <dcterms:created xsi:type="dcterms:W3CDTF">2009-10-01T02:12:30Z</dcterms:created>
  <dcterms:modified xsi:type="dcterms:W3CDTF">2017-04-13T14:52:52Z</dcterms:modified>
</cp:coreProperties>
</file>