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055" windowWidth="16605" windowHeight="8205"/>
  </bookViews>
  <sheets>
    <sheet name="PL" sheetId="83" r:id="rId1"/>
  </sheets>
  <definedNames>
    <definedName name="_xlnm.Print_Area" localSheetId="0">PL!$A$1:$I$40</definedName>
  </definedNames>
  <calcPr calcId="145621"/>
</workbook>
</file>

<file path=xl/calcChain.xml><?xml version="1.0" encoding="utf-8"?>
<calcChain xmlns="http://schemas.openxmlformats.org/spreadsheetml/2006/main">
  <c r="I12" i="83" l="1"/>
  <c r="I13" i="83"/>
  <c r="I14" i="83"/>
  <c r="I15" i="83"/>
  <c r="I16" i="83"/>
  <c r="I17" i="83"/>
  <c r="I18" i="83"/>
  <c r="I19" i="83"/>
  <c r="I20" i="83"/>
  <c r="I21" i="83"/>
  <c r="I22" i="83"/>
  <c r="I23" i="83"/>
  <c r="I24" i="83"/>
  <c r="I25" i="83"/>
  <c r="I26" i="83"/>
  <c r="I27" i="83"/>
  <c r="I28" i="83"/>
  <c r="I29" i="83"/>
  <c r="I30" i="83"/>
  <c r="I31" i="83"/>
  <c r="I32" i="83"/>
  <c r="I33" i="83"/>
  <c r="I34" i="83"/>
  <c r="I35" i="83"/>
  <c r="I36" i="83"/>
  <c r="I37" i="83" l="1"/>
  <c r="D30" i="83"/>
  <c r="C30" i="83"/>
  <c r="D17" i="83"/>
  <c r="C17" i="83"/>
  <c r="D16" i="83"/>
  <c r="C16" i="83"/>
  <c r="F37" i="83" l="1"/>
  <c r="H36" i="83" l="1"/>
  <c r="H35" i="83"/>
  <c r="H34" i="83"/>
  <c r="H33" i="83"/>
  <c r="H32" i="83"/>
  <c r="H31" i="83"/>
  <c r="H30" i="83"/>
  <c r="H29" i="83"/>
  <c r="H28" i="83"/>
  <c r="H27" i="83"/>
  <c r="H26" i="83"/>
  <c r="H25" i="83"/>
  <c r="H24" i="83"/>
  <c r="H23" i="83"/>
  <c r="H20" i="83"/>
  <c r="H19" i="83"/>
  <c r="H17" i="83"/>
  <c r="H16" i="83"/>
  <c r="H15" i="83"/>
  <c r="H13" i="83"/>
  <c r="H22" i="83" l="1"/>
  <c r="H21" i="83"/>
  <c r="H14" i="83"/>
  <c r="H18" i="83"/>
  <c r="H12" i="83"/>
  <c r="H37" i="83" l="1"/>
</calcChain>
</file>

<file path=xl/sharedStrings.xml><?xml version="1.0" encoding="utf-8"?>
<sst xmlns="http://schemas.openxmlformats.org/spreadsheetml/2006/main" count="102" uniqueCount="80">
  <si>
    <t>To:</t>
    <phoneticPr fontId="2" type="noConversion"/>
  </si>
  <si>
    <t>Date:</t>
    <phoneticPr fontId="2" type="noConversion"/>
  </si>
  <si>
    <t>Address:</t>
    <phoneticPr fontId="2" type="noConversion"/>
  </si>
  <si>
    <t>INVOICE NO:</t>
    <phoneticPr fontId="2" type="noConversion"/>
  </si>
  <si>
    <t>X106009-S</t>
    <phoneticPr fontId="2" type="noConversion"/>
  </si>
  <si>
    <t>Remark:</t>
    <phoneticPr fontId="2" type="noConversion"/>
  </si>
  <si>
    <t>Tel:</t>
    <phoneticPr fontId="2" type="noConversion"/>
  </si>
  <si>
    <t>Fax:</t>
    <phoneticPr fontId="2" type="noConversion"/>
  </si>
  <si>
    <t>90 212 2666298</t>
    <phoneticPr fontId="2" type="noConversion"/>
  </si>
  <si>
    <t>Model Number</t>
    <phoneticPr fontId="2" type="noConversion"/>
  </si>
  <si>
    <t>Product Name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</si>
  <si>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</si>
  <si>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</si>
  <si>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</si>
  <si>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</si>
  <si>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</si>
  <si>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</si>
  <si>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</si>
  <si>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EN9184</t>
    <phoneticPr fontId="2" type="noConversion"/>
  </si>
  <si>
    <t>A1-A33</t>
    <phoneticPr fontId="2" type="noConversion"/>
  </si>
  <si>
    <t>EN8613</t>
    <phoneticPr fontId="2" type="noConversion"/>
  </si>
  <si>
    <t>EN8620</t>
    <phoneticPr fontId="2" type="noConversion"/>
  </si>
  <si>
    <t>CFS-S8GJS-BU1</t>
    <phoneticPr fontId="2" type="noConversion"/>
  </si>
  <si>
    <t>CLF-F8251 (LED Blue)</t>
    <phoneticPr fontId="2" type="noConversion"/>
  </si>
  <si>
    <t>CPA-1050SEV-U51</t>
    <phoneticPr fontId="2" type="noConversion"/>
  </si>
  <si>
    <t>VECTOR S1050(FULL RANGE)</t>
    <phoneticPr fontId="2" type="noConversion"/>
  </si>
  <si>
    <t>EN8972</t>
    <phoneticPr fontId="2" type="noConversion"/>
  </si>
  <si>
    <t>Tauro M+600W(Full range)</t>
    <phoneticPr fontId="2" type="noConversion"/>
  </si>
  <si>
    <t>E41</t>
    <phoneticPr fontId="2" type="noConversion"/>
  </si>
  <si>
    <t>EN9061</t>
    <phoneticPr fontId="2" type="noConversion"/>
  </si>
  <si>
    <t>Tauro G750 750W(Full range,Fully Modular)</t>
    <phoneticPr fontId="2" type="noConversion"/>
  </si>
  <si>
    <t>F1-F60</t>
    <phoneticPr fontId="2" type="noConversion"/>
  </si>
  <si>
    <t>F61</t>
    <phoneticPr fontId="2" type="noConversion"/>
  </si>
  <si>
    <t>CFS-S8GJS-GU1   </t>
    <phoneticPr fontId="2" type="noConversion"/>
  </si>
  <si>
    <t>CLF-F8253(LED GREEN)</t>
    <phoneticPr fontId="2" type="noConversion"/>
  </si>
  <si>
    <t>H1-H10</t>
    <phoneticPr fontId="2" type="noConversion"/>
  </si>
  <si>
    <t>CFS-S8GJS-PU1   </t>
    <phoneticPr fontId="2" type="noConversion"/>
  </si>
  <si>
    <t>CLF-F8255(LED PURPLE)</t>
    <phoneticPr fontId="2" type="noConversion"/>
  </si>
  <si>
    <t>I1-I7</t>
    <phoneticPr fontId="2" type="noConversion"/>
  </si>
  <si>
    <t>I8</t>
    <phoneticPr fontId="2" type="noConversion"/>
  </si>
  <si>
    <t>CFS-S8GJS-WU1   </t>
    <phoneticPr fontId="2" type="noConversion"/>
  </si>
  <si>
    <t>CLF-F8254(LED WHITE)</t>
    <phoneticPr fontId="2" type="noConversion"/>
  </si>
  <si>
    <t>K1-K15</t>
    <phoneticPr fontId="2" type="noConversion"/>
  </si>
  <si>
    <t>EN8996</t>
    <phoneticPr fontId="2" type="noConversion"/>
  </si>
  <si>
    <t>L1-L6</t>
    <phoneticPr fontId="2" type="noConversion"/>
  </si>
  <si>
    <t>L7</t>
    <phoneticPr fontId="2" type="noConversion"/>
  </si>
  <si>
    <t>EN9009</t>
    <phoneticPr fontId="2" type="noConversion"/>
  </si>
  <si>
    <t>M1-M6</t>
    <phoneticPr fontId="2" type="noConversion"/>
  </si>
  <si>
    <t>M7</t>
    <phoneticPr fontId="2" type="noConversion"/>
  </si>
  <si>
    <t>EN9016</t>
    <phoneticPr fontId="2" type="noConversion"/>
  </si>
  <si>
    <t>N1-N6</t>
    <phoneticPr fontId="2" type="noConversion"/>
  </si>
  <si>
    <t>N7</t>
    <phoneticPr fontId="2" type="noConversion"/>
  </si>
  <si>
    <t>EN9023</t>
    <phoneticPr fontId="2" type="noConversion"/>
  </si>
  <si>
    <t>O1-O6</t>
    <phoneticPr fontId="2" type="noConversion"/>
  </si>
  <si>
    <t>O7</t>
    <phoneticPr fontId="2" type="noConversion"/>
  </si>
  <si>
    <t>Total:</t>
    <phoneticPr fontId="2" type="noConversion"/>
  </si>
  <si>
    <t>366  CTNS</t>
    <phoneticPr fontId="2" type="noConversion"/>
  </si>
  <si>
    <t>90 212 2666290</t>
    <phoneticPr fontId="2" type="noConversion"/>
  </si>
  <si>
    <t>SEGMENT BILGISAYAR DIS TICARET LTD. STI.</t>
    <phoneticPr fontId="2" type="noConversion"/>
  </si>
  <si>
    <t>A31</t>
    <phoneticPr fontId="2" type="noConversion"/>
  </si>
  <si>
    <t>B1-B50</t>
    <phoneticPr fontId="2" type="noConversion"/>
  </si>
  <si>
    <t>B51</t>
    <phoneticPr fontId="2" type="noConversion"/>
  </si>
  <si>
    <t>C1-C67</t>
    <phoneticPr fontId="2" type="noConversion"/>
  </si>
  <si>
    <t>C68</t>
    <phoneticPr fontId="2" type="noConversion"/>
  </si>
  <si>
    <t>D1-D5</t>
    <phoneticPr fontId="2" type="noConversion"/>
  </si>
  <si>
    <t>J1-J24</t>
    <phoneticPr fontId="2" type="noConversion"/>
  </si>
  <si>
    <t>J25</t>
    <phoneticPr fontId="2" type="noConversion"/>
  </si>
  <si>
    <t>E1-E40</t>
    <phoneticPr fontId="2" type="noConversion"/>
  </si>
  <si>
    <t>Scylla 120 (120mm Fan *1 )</t>
  </si>
  <si>
    <t>(20.908 CBM)</t>
  </si>
  <si>
    <r>
      <t xml:space="preserve"> </t>
    </r>
    <r>
      <rPr>
        <b/>
        <sz val="23"/>
        <rFont val="Arial"/>
        <family val="2"/>
        <charset val="162"/>
      </rPr>
      <t>PACKING LIST</t>
    </r>
  </si>
  <si>
    <t xml:space="preserve">DEREBOYU CADDESI NO 79/B 34387 </t>
  </si>
  <si>
    <t>MECIDIYEKOY ISTANBUL, TURKEY.</t>
  </si>
  <si>
    <t xml:space="preserve">LCL </t>
  </si>
  <si>
    <t>APACHE IV N(Non-Led）</t>
  </si>
  <si>
    <t>Scylla 240 (120mm Fan *2 )</t>
  </si>
  <si>
    <t xml:space="preserve">Solar eclipse II SEII-F1251 (Blue LED) </t>
  </si>
  <si>
    <t>Solar eclipse II SEII-F1252 (Red LED)</t>
  </si>
  <si>
    <t>Solar eclipse II  SEII-F1252 (GREEN LED)</t>
  </si>
  <si>
    <t>Solar eclipse SE-F1253 (Green 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</si>
</sst>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7" formatCode="0.00_);[Red]\(0.00\)"/>
    <numFmt numFmtId="169" formatCode="0.00_ "/>
    <numFmt numFmtId="170" formatCode="0.000_ "/>
    <numFmt numFmtId="171" formatCode="#,##0_ "/>
    <numFmt numFmtId="172" formatCode="#,##0.00_ "/>
    <numFmt numFmtId="173" formatCode="0_ "/>
  </numFmts>
  <fonts count="27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name val="Arial Unicode MS"/>
      <family val="2"/>
      <charset val="136"/>
    </font>
    <font>
      <sz val="9"/>
      <name val="Arial"/>
      <family val="2"/>
    </font>
    <font>
      <sz val="12"/>
      <color indexed="8"/>
      <name val="Tahoma"/>
      <family val="2"/>
    </font>
    <font>
      <sz val="12"/>
      <name val="宋体"/>
      <family val="3"/>
      <charset val="134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Arial"/>
      <family val="2"/>
      <charset val="162"/>
    </font>
    <font>
      <sz val="23"/>
      <name val="Arial"/>
      <family val="2"/>
      <charset val="162"/>
    </font>
    <font>
      <b/>
      <sz val="23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00FF"/>
      <name val="Arial"/>
      <family val="2"/>
      <charset val="162"/>
    </font>
    <font>
      <sz val="10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164" fontId="6" fillId="0" borderId="0" applyFont="0" applyFill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1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173" fontId="5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>
      <alignment vertical="center"/>
    </xf>
    <xf numFmtId="0" fontId="13" fillId="0" borderId="0" xfId="0" quotePrefix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169" fontId="9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9" fontId="17" fillId="0" borderId="0" xfId="0" applyNumberFormat="1" applyFont="1" applyFill="1" applyAlignment="1">
      <alignment vertical="center" shrinkToFit="1"/>
    </xf>
    <xf numFmtId="14" fontId="18" fillId="0" borderId="0" xfId="0" applyNumberFormat="1" applyFont="1" applyFill="1" applyAlignment="1">
      <alignment horizontal="left" vertical="center" shrinkToFit="1"/>
    </xf>
    <xf numFmtId="14" fontId="18" fillId="0" borderId="0" xfId="0" applyNumberFormat="1" applyFont="1" applyFill="1" applyAlignment="1">
      <alignment horizontal="left" vertical="center"/>
    </xf>
    <xf numFmtId="14" fontId="18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 wrapText="1"/>
    </xf>
    <xf numFmtId="169" fontId="17" fillId="0" borderId="0" xfId="0" applyNumberFormat="1" applyFont="1" applyFill="1" applyAlignment="1">
      <alignment vertical="top" shrinkToFit="1"/>
    </xf>
    <xf numFmtId="0" fontId="18" fillId="0" borderId="0" xfId="0" applyFont="1" applyFill="1" applyAlignment="1">
      <alignment vertical="top"/>
    </xf>
    <xf numFmtId="14" fontId="18" fillId="0" borderId="0" xfId="0" applyNumberFormat="1" applyFont="1" applyFill="1" applyBorder="1" applyAlignment="1">
      <alignment horizontal="left" vertical="center" shrinkToFit="1"/>
    </xf>
    <xf numFmtId="0" fontId="18" fillId="0" borderId="0" xfId="0" applyFont="1" applyFill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shrinkToFit="1"/>
    </xf>
    <xf numFmtId="14" fontId="20" fillId="0" borderId="0" xfId="0" applyNumberFormat="1" applyFont="1" applyFill="1" applyAlignment="1">
      <alignment vertic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67" fontId="17" fillId="0" borderId="9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170" fontId="23" fillId="0" borderId="9" xfId="0" applyNumberFormat="1" applyFont="1" applyFill="1" applyBorder="1" applyAlignment="1">
      <alignment horizontal="center" vertical="center" wrapText="1"/>
    </xf>
    <xf numFmtId="169" fontId="18" fillId="0" borderId="0" xfId="0" applyNumberFormat="1" applyFont="1" applyFill="1" applyAlignment="1">
      <alignment horizontal="center" vertical="center" wrapText="1"/>
    </xf>
    <xf numFmtId="169" fontId="24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69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67" fontId="19" fillId="2" borderId="8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171" fontId="18" fillId="0" borderId="9" xfId="0" applyNumberFormat="1" applyFont="1" applyFill="1" applyBorder="1" applyAlignment="1">
      <alignment horizontal="center" vertical="center" wrapText="1"/>
    </xf>
    <xf numFmtId="172" fontId="18" fillId="0" borderId="9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Font="1" applyFill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5">
    <cellStyle name="Normal" xfId="0" builtinId="0"/>
    <cellStyle name="Normal 2" xfId="4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404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124945</xdr:rowOff>
    </xdr:to>
    <xdr:pic>
      <xdr:nvPicPr>
        <xdr:cNvPr id="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153520</xdr:rowOff>
    </xdr:to>
    <xdr:pic>
      <xdr:nvPicPr>
        <xdr:cNvPr id="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153520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153520</xdr:rowOff>
    </xdr:to>
    <xdr:pic>
      <xdr:nvPicPr>
        <xdr:cNvPr id="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172570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4049375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129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129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129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225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225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225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391645</xdr:rowOff>
    </xdr:to>
    <xdr:pic>
      <xdr:nvPicPr>
        <xdr:cNvPr id="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770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391645</xdr:rowOff>
    </xdr:to>
    <xdr:pic>
      <xdr:nvPicPr>
        <xdr:cNvPr id="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770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391645</xdr:rowOff>
    </xdr:to>
    <xdr:pic>
      <xdr:nvPicPr>
        <xdr:cNvPr id="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770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05650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05650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05650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34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20</xdr:row>
      <xdr:rowOff>145676</xdr:rowOff>
    </xdr:from>
    <xdr:ext cx="3105" cy="7216"/>
    <xdr:pic>
      <xdr:nvPicPr>
        <xdr:cNvPr id="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105" cy="7216"/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32496</xdr:rowOff>
    </xdr:to>
    <xdr:pic>
      <xdr:nvPicPr>
        <xdr:cNvPr id="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513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32496</xdr:rowOff>
    </xdr:to>
    <xdr:pic>
      <xdr:nvPicPr>
        <xdr:cNvPr id="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513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32496</xdr:rowOff>
    </xdr:to>
    <xdr:pic>
      <xdr:nvPicPr>
        <xdr:cNvPr id="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513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15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21</xdr:row>
      <xdr:rowOff>145676</xdr:rowOff>
    </xdr:from>
    <xdr:ext cx="3105" cy="7216"/>
    <xdr:pic>
      <xdr:nvPicPr>
        <xdr:cNvPr id="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21</xdr:row>
      <xdr:rowOff>145676</xdr:rowOff>
    </xdr:from>
    <xdr:ext cx="3105" cy="7216"/>
    <xdr:pic>
      <xdr:nvPicPr>
        <xdr:cNvPr id="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679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32496</xdr:rowOff>
    </xdr:to>
    <xdr:pic>
      <xdr:nvPicPr>
        <xdr:cNvPr id="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3921</xdr:rowOff>
    </xdr:to>
    <xdr:pic>
      <xdr:nvPicPr>
        <xdr:cNvPr id="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3921</xdr:rowOff>
    </xdr:to>
    <xdr:pic>
      <xdr:nvPicPr>
        <xdr:cNvPr id="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3921</xdr:rowOff>
    </xdr:to>
    <xdr:pic>
      <xdr:nvPicPr>
        <xdr:cNvPr id="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28</xdr:row>
      <xdr:rowOff>3921</xdr:rowOff>
    </xdr:to>
    <xdr:pic>
      <xdr:nvPicPr>
        <xdr:cNvPr id="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489826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22</xdr:row>
      <xdr:rowOff>145676</xdr:rowOff>
    </xdr:from>
    <xdr:ext cx="3105" cy="7216"/>
    <xdr:pic>
      <xdr:nvPicPr>
        <xdr:cNvPr id="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22</xdr:row>
      <xdr:rowOff>145676</xdr:rowOff>
    </xdr:from>
    <xdr:ext cx="3105" cy="7216"/>
    <xdr:pic>
      <xdr:nvPicPr>
        <xdr:cNvPr id="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32496</xdr:rowOff>
    </xdr:to>
    <xdr:pic>
      <xdr:nvPicPr>
        <xdr:cNvPr id="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60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10645</xdr:rowOff>
    </xdr:to>
    <xdr:pic>
      <xdr:nvPicPr>
        <xdr:cNvPr id="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96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3921</xdr:rowOff>
    </xdr:to>
    <xdr:pic>
      <xdr:nvPicPr>
        <xdr:cNvPr id="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51546</xdr:rowOff>
    </xdr:to>
    <xdr:pic>
      <xdr:nvPicPr>
        <xdr:cNvPr id="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23</xdr:row>
      <xdr:rowOff>145676</xdr:rowOff>
    </xdr:from>
    <xdr:ext cx="3105" cy="7216"/>
    <xdr:pic>
      <xdr:nvPicPr>
        <xdr:cNvPr id="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23</xdr:row>
      <xdr:rowOff>145676</xdr:rowOff>
    </xdr:from>
    <xdr:ext cx="3105" cy="7216"/>
    <xdr:pic>
      <xdr:nvPicPr>
        <xdr:cNvPr id="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32496</xdr:rowOff>
    </xdr:to>
    <xdr:pic>
      <xdr:nvPicPr>
        <xdr:cNvPr id="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41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10645</xdr:rowOff>
    </xdr:to>
    <xdr:pic>
      <xdr:nvPicPr>
        <xdr:cNvPr id="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6772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3921</xdr:rowOff>
    </xdr:to>
    <xdr:pic>
      <xdr:nvPicPr>
        <xdr:cNvPr id="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51546</xdr:rowOff>
    </xdr:to>
    <xdr:pic>
      <xdr:nvPicPr>
        <xdr:cNvPr id="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32496</xdr:rowOff>
    </xdr:to>
    <xdr:pic>
      <xdr:nvPicPr>
        <xdr:cNvPr id="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229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32496</xdr:rowOff>
    </xdr:to>
    <xdr:pic>
      <xdr:nvPicPr>
        <xdr:cNvPr id="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3921</xdr:rowOff>
    </xdr:to>
    <xdr:pic>
      <xdr:nvPicPr>
        <xdr:cNvPr id="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3921</xdr:rowOff>
    </xdr:to>
    <xdr:pic>
      <xdr:nvPicPr>
        <xdr:cNvPr id="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3921</xdr:rowOff>
    </xdr:to>
    <xdr:pic>
      <xdr:nvPicPr>
        <xdr:cNvPr id="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29</xdr:row>
      <xdr:rowOff>3921</xdr:rowOff>
    </xdr:to>
    <xdr:pic>
      <xdr:nvPicPr>
        <xdr:cNvPr id="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91845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35</xdr:row>
      <xdr:rowOff>32496</xdr:rowOff>
    </xdr:to>
    <xdr:pic>
      <xdr:nvPicPr>
        <xdr:cNvPr id="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3759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35</xdr:row>
      <xdr:rowOff>32496</xdr:rowOff>
    </xdr:to>
    <xdr:pic>
      <xdr:nvPicPr>
        <xdr:cNvPr id="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3759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35</xdr:row>
      <xdr:rowOff>32496</xdr:rowOff>
    </xdr:to>
    <xdr:pic>
      <xdr:nvPicPr>
        <xdr:cNvPr id="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375901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36</xdr:row>
      <xdr:rowOff>32496</xdr:rowOff>
    </xdr:to>
    <xdr:pic>
      <xdr:nvPicPr>
        <xdr:cNvPr id="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7854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36</xdr:row>
      <xdr:rowOff>32496</xdr:rowOff>
    </xdr:to>
    <xdr:pic>
      <xdr:nvPicPr>
        <xdr:cNvPr id="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7854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36</xdr:row>
      <xdr:rowOff>32496</xdr:rowOff>
    </xdr:to>
    <xdr:pic>
      <xdr:nvPicPr>
        <xdr:cNvPr id="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3785476"/>
          <a:ext cx="3486" cy="29639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28576</xdr:rowOff>
    </xdr:from>
    <xdr:to>
      <xdr:col>7</xdr:col>
      <xdr:colOff>738468</xdr:colOff>
      <xdr:row>3</xdr:row>
      <xdr:rowOff>47626</xdr:rowOff>
    </xdr:to>
    <xdr:pic>
      <xdr:nvPicPr>
        <xdr:cNvPr id="755" name="圖片 75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576"/>
          <a:ext cx="8606118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K6" sqref="K6"/>
    </sheetView>
  </sheetViews>
  <sheetFormatPr defaultColWidth="9" defaultRowHeight="15"/>
  <cols>
    <col min="1" max="1" width="14.875" style="4" customWidth="1"/>
    <col min="2" max="2" width="37.125" style="4" customWidth="1"/>
    <col min="3" max="3" width="10.375" style="2" customWidth="1"/>
    <col min="4" max="4" width="9.875" style="2" customWidth="1"/>
    <col min="5" max="5" width="11.75" style="2" customWidth="1"/>
    <col min="6" max="6" width="10.125" style="2" customWidth="1"/>
    <col min="7" max="7" width="11.375" style="2" customWidth="1"/>
    <col min="8" max="8" width="12.25" style="2" customWidth="1"/>
    <col min="9" max="9" width="9.5" style="3" hidden="1" customWidth="1"/>
    <col min="10" max="16384" width="9" style="4"/>
  </cols>
  <sheetData>
    <row r="1" spans="1:9">
      <c r="A1" s="1"/>
      <c r="B1" s="62"/>
      <c r="C1" s="63"/>
    </row>
    <row r="2" spans="1:9">
      <c r="A2" s="64"/>
      <c r="B2" s="62"/>
      <c r="C2" s="63"/>
    </row>
    <row r="3" spans="1:9">
      <c r="A3" s="64"/>
      <c r="B3" s="62"/>
      <c r="C3" s="63"/>
    </row>
    <row r="4" spans="1:9" ht="32.25" customHeight="1">
      <c r="A4" s="65" t="s">
        <v>70</v>
      </c>
      <c r="B4" s="65"/>
      <c r="C4" s="65"/>
      <c r="D4" s="65"/>
      <c r="E4" s="65"/>
      <c r="F4" s="65"/>
      <c r="G4" s="65"/>
      <c r="H4" s="65"/>
      <c r="I4" s="5"/>
    </row>
    <row r="5" spans="1:9" ht="14.1" customHeight="1">
      <c r="A5" s="19"/>
      <c r="B5" s="19"/>
      <c r="C5" s="20"/>
      <c r="D5" s="20"/>
      <c r="E5" s="20"/>
      <c r="F5" s="20"/>
      <c r="G5" s="20"/>
      <c r="H5" s="20"/>
      <c r="I5" s="5"/>
    </row>
    <row r="6" spans="1:9" s="6" customFormat="1" ht="16.5">
      <c r="A6" s="21" t="s">
        <v>0</v>
      </c>
      <c r="B6" s="23" t="s">
        <v>58</v>
      </c>
      <c r="C6" s="23"/>
      <c r="D6" s="23"/>
      <c r="E6" s="24" t="s">
        <v>1</v>
      </c>
      <c r="F6" s="25">
        <v>42840</v>
      </c>
      <c r="G6" s="26"/>
      <c r="H6" s="27"/>
      <c r="I6" s="3"/>
    </row>
    <row r="7" spans="1:9" s="6" customFormat="1" ht="16.5">
      <c r="A7" s="28" t="s">
        <v>2</v>
      </c>
      <c r="B7" s="22" t="s">
        <v>71</v>
      </c>
      <c r="C7" s="22"/>
      <c r="D7" s="29"/>
      <c r="E7" s="30" t="s">
        <v>3</v>
      </c>
      <c r="F7" s="31" t="s">
        <v>4</v>
      </c>
      <c r="G7" s="32"/>
      <c r="H7" s="27"/>
      <c r="I7" s="3"/>
    </row>
    <row r="8" spans="1:9" s="6" customFormat="1" ht="16.5">
      <c r="A8" s="33"/>
      <c r="B8" s="34" t="s">
        <v>72</v>
      </c>
      <c r="C8" s="34"/>
      <c r="D8" s="35"/>
      <c r="E8" s="24" t="s">
        <v>5</v>
      </c>
      <c r="F8" s="36" t="s">
        <v>73</v>
      </c>
      <c r="G8" s="32"/>
      <c r="H8" s="27"/>
      <c r="I8" s="3"/>
    </row>
    <row r="9" spans="1:9" s="6" customFormat="1" ht="16.5">
      <c r="A9" s="21" t="s">
        <v>6</v>
      </c>
      <c r="B9" s="61" t="s">
        <v>57</v>
      </c>
      <c r="C9" s="61"/>
      <c r="D9" s="34"/>
      <c r="E9" s="19"/>
      <c r="F9" s="19"/>
      <c r="G9" s="37"/>
      <c r="H9" s="27"/>
      <c r="I9" s="3"/>
    </row>
    <row r="10" spans="1:9" s="6" customFormat="1" ht="17.25" thickBot="1">
      <c r="A10" s="21" t="s">
        <v>7</v>
      </c>
      <c r="B10" s="61" t="s">
        <v>8</v>
      </c>
      <c r="C10" s="61"/>
      <c r="D10" s="34"/>
      <c r="E10" s="38"/>
      <c r="F10" s="38"/>
      <c r="G10" s="38"/>
      <c r="H10" s="38"/>
      <c r="I10" s="3"/>
    </row>
    <row r="11" spans="1:9" ht="39.950000000000003" customHeight="1">
      <c r="A11" s="47" t="s">
        <v>9</v>
      </c>
      <c r="B11" s="48" t="s">
        <v>10</v>
      </c>
      <c r="C11" s="48" t="s">
        <v>11</v>
      </c>
      <c r="D11" s="48" t="s">
        <v>12</v>
      </c>
      <c r="E11" s="48" t="s">
        <v>13</v>
      </c>
      <c r="F11" s="48" t="s">
        <v>14</v>
      </c>
      <c r="G11" s="48" t="s">
        <v>15</v>
      </c>
      <c r="H11" s="49" t="s">
        <v>16</v>
      </c>
      <c r="I11" s="3" t="s">
        <v>17</v>
      </c>
    </row>
    <row r="12" spans="1:9" ht="30" customHeight="1">
      <c r="A12" s="39" t="s">
        <v>18</v>
      </c>
      <c r="B12" s="40" t="s">
        <v>74</v>
      </c>
      <c r="C12" s="50">
        <v>16.8</v>
      </c>
      <c r="D12" s="50">
        <v>19.7</v>
      </c>
      <c r="E12" s="51">
        <v>60</v>
      </c>
      <c r="F12" s="52">
        <v>1980</v>
      </c>
      <c r="G12" s="51" t="s">
        <v>19</v>
      </c>
      <c r="H12" s="53">
        <f t="shared" ref="H12:H17" si="0">I12*D12</f>
        <v>650.1</v>
      </c>
      <c r="I12" s="3">
        <f t="shared" ref="I12:I18" si="1">F12/E12</f>
        <v>33</v>
      </c>
    </row>
    <row r="13" spans="1:9" ht="30" customHeight="1">
      <c r="A13" s="39" t="s">
        <v>18</v>
      </c>
      <c r="B13" s="40" t="s">
        <v>74</v>
      </c>
      <c r="C13" s="50">
        <v>11.2</v>
      </c>
      <c r="D13" s="50">
        <v>13.134</v>
      </c>
      <c r="E13" s="51">
        <v>40</v>
      </c>
      <c r="F13" s="52">
        <v>40</v>
      </c>
      <c r="G13" s="51" t="s">
        <v>59</v>
      </c>
      <c r="H13" s="53">
        <f t="shared" si="0"/>
        <v>13.134</v>
      </c>
      <c r="I13" s="3">
        <f t="shared" si="1"/>
        <v>1</v>
      </c>
    </row>
    <row r="14" spans="1:9" ht="32.25" customHeight="1">
      <c r="A14" s="39" t="s">
        <v>20</v>
      </c>
      <c r="B14" s="40" t="s">
        <v>68</v>
      </c>
      <c r="C14" s="50">
        <v>11.45</v>
      </c>
      <c r="D14" s="50">
        <v>12.8</v>
      </c>
      <c r="E14" s="51">
        <v>8</v>
      </c>
      <c r="F14" s="52">
        <v>400</v>
      </c>
      <c r="G14" s="51" t="s">
        <v>60</v>
      </c>
      <c r="H14" s="53">
        <f t="shared" si="0"/>
        <v>640</v>
      </c>
      <c r="I14" s="3">
        <f t="shared" si="1"/>
        <v>50</v>
      </c>
    </row>
    <row r="15" spans="1:9" ht="32.25" customHeight="1">
      <c r="A15" s="39" t="s">
        <v>20</v>
      </c>
      <c r="B15" s="40" t="s">
        <v>68</v>
      </c>
      <c r="C15" s="50">
        <v>8.59</v>
      </c>
      <c r="D15" s="50">
        <v>9.6</v>
      </c>
      <c r="E15" s="51">
        <v>6</v>
      </c>
      <c r="F15" s="52">
        <v>6</v>
      </c>
      <c r="G15" s="51" t="s">
        <v>61</v>
      </c>
      <c r="H15" s="53">
        <f t="shared" si="0"/>
        <v>9.6</v>
      </c>
      <c r="I15" s="3">
        <f t="shared" si="1"/>
        <v>1</v>
      </c>
    </row>
    <row r="16" spans="1:9" ht="32.25" customHeight="1">
      <c r="A16" s="39" t="s">
        <v>21</v>
      </c>
      <c r="B16" s="40" t="s">
        <v>75</v>
      </c>
      <c r="C16" s="50">
        <f>11.73-1.69</f>
        <v>10.040000000000001</v>
      </c>
      <c r="D16" s="50">
        <f>13.1-1.69</f>
        <v>11.41</v>
      </c>
      <c r="E16" s="51">
        <v>6</v>
      </c>
      <c r="F16" s="52">
        <v>402</v>
      </c>
      <c r="G16" s="51" t="s">
        <v>62</v>
      </c>
      <c r="H16" s="53">
        <f t="shared" si="0"/>
        <v>764.47</v>
      </c>
      <c r="I16" s="3">
        <f t="shared" si="1"/>
        <v>67</v>
      </c>
    </row>
    <row r="17" spans="1:9" ht="32.25" customHeight="1">
      <c r="A17" s="39" t="s">
        <v>21</v>
      </c>
      <c r="B17" s="40" t="s">
        <v>75</v>
      </c>
      <c r="C17" s="50">
        <f>7.82-1.69</f>
        <v>6.1300000000000008</v>
      </c>
      <c r="D17" s="50">
        <f>8.73-1.69</f>
        <v>7.0400000000000009</v>
      </c>
      <c r="E17" s="51">
        <v>4</v>
      </c>
      <c r="F17" s="52">
        <v>4</v>
      </c>
      <c r="G17" s="51" t="s">
        <v>63</v>
      </c>
      <c r="H17" s="53">
        <f t="shared" si="0"/>
        <v>7.0400000000000009</v>
      </c>
      <c r="I17" s="3">
        <f t="shared" si="1"/>
        <v>1</v>
      </c>
    </row>
    <row r="18" spans="1:9" ht="30" customHeight="1">
      <c r="A18" s="39" t="s">
        <v>22</v>
      </c>
      <c r="B18" s="40" t="s">
        <v>23</v>
      </c>
      <c r="C18" s="50">
        <v>2.44</v>
      </c>
      <c r="D18" s="50">
        <v>3.1</v>
      </c>
      <c r="E18" s="51">
        <v>20</v>
      </c>
      <c r="F18" s="52">
        <v>500</v>
      </c>
      <c r="G18" s="51" t="s">
        <v>64</v>
      </c>
      <c r="H18" s="53">
        <f>D18*I18</f>
        <v>77.5</v>
      </c>
      <c r="I18" s="3">
        <f t="shared" si="1"/>
        <v>25</v>
      </c>
    </row>
    <row r="19" spans="1:9" ht="33.75" customHeight="1">
      <c r="A19" s="39" t="s">
        <v>24</v>
      </c>
      <c r="B19" s="40" t="s">
        <v>25</v>
      </c>
      <c r="C19" s="50">
        <v>14.99</v>
      </c>
      <c r="D19" s="50">
        <v>15.69</v>
      </c>
      <c r="E19" s="51">
        <v>5</v>
      </c>
      <c r="F19" s="52">
        <v>120</v>
      </c>
      <c r="G19" s="51" t="s">
        <v>65</v>
      </c>
      <c r="H19" s="53">
        <f t="shared" ref="H19:H36" si="2">I19*D19</f>
        <v>376.56</v>
      </c>
      <c r="I19" s="3">
        <f>F19/E19</f>
        <v>24</v>
      </c>
    </row>
    <row r="20" spans="1:9" ht="33.75" customHeight="1">
      <c r="A20" s="39" t="s">
        <v>24</v>
      </c>
      <c r="B20" s="40" t="s">
        <v>25</v>
      </c>
      <c r="C20" s="50">
        <v>3</v>
      </c>
      <c r="D20" s="50">
        <v>3.73</v>
      </c>
      <c r="E20" s="51">
        <v>1</v>
      </c>
      <c r="F20" s="52">
        <v>1</v>
      </c>
      <c r="G20" s="51" t="s">
        <v>66</v>
      </c>
      <c r="H20" s="53">
        <f t="shared" si="2"/>
        <v>3.73</v>
      </c>
      <c r="I20" s="3">
        <f>F20/E20</f>
        <v>1</v>
      </c>
    </row>
    <row r="21" spans="1:9" ht="30" customHeight="1">
      <c r="A21" s="39" t="s">
        <v>26</v>
      </c>
      <c r="B21" s="40" t="s">
        <v>27</v>
      </c>
      <c r="C21" s="50">
        <v>7.25</v>
      </c>
      <c r="D21" s="50">
        <v>13.2</v>
      </c>
      <c r="E21" s="51">
        <v>5</v>
      </c>
      <c r="F21" s="52">
        <v>200</v>
      </c>
      <c r="G21" s="51" t="s">
        <v>67</v>
      </c>
      <c r="H21" s="53">
        <f t="shared" si="2"/>
        <v>528</v>
      </c>
      <c r="I21" s="3">
        <f t="shared" ref="I21:I36" si="3">F21/E21</f>
        <v>40</v>
      </c>
    </row>
    <row r="22" spans="1:9" ht="30" customHeight="1">
      <c r="A22" s="39" t="s">
        <v>26</v>
      </c>
      <c r="B22" s="40" t="s">
        <v>27</v>
      </c>
      <c r="C22" s="50">
        <v>4.3499999999999996</v>
      </c>
      <c r="D22" s="50">
        <v>7.92</v>
      </c>
      <c r="E22" s="51">
        <v>2</v>
      </c>
      <c r="F22" s="51">
        <v>3</v>
      </c>
      <c r="G22" s="51" t="s">
        <v>28</v>
      </c>
      <c r="H22" s="53">
        <f t="shared" si="2"/>
        <v>11.879999999999999</v>
      </c>
      <c r="I22" s="17">
        <f t="shared" si="3"/>
        <v>1.5</v>
      </c>
    </row>
    <row r="23" spans="1:9" s="9" customFormat="1" ht="30" customHeight="1">
      <c r="A23" s="39" t="s">
        <v>29</v>
      </c>
      <c r="B23" s="40" t="s">
        <v>30</v>
      </c>
      <c r="C23" s="50">
        <v>7.5</v>
      </c>
      <c r="D23" s="50">
        <v>13.6</v>
      </c>
      <c r="E23" s="51">
        <v>5</v>
      </c>
      <c r="F23" s="51">
        <v>300</v>
      </c>
      <c r="G23" s="51" t="s">
        <v>31</v>
      </c>
      <c r="H23" s="53">
        <f t="shared" si="2"/>
        <v>816</v>
      </c>
      <c r="I23" s="8">
        <f t="shared" si="3"/>
        <v>60</v>
      </c>
    </row>
    <row r="24" spans="1:9" s="9" customFormat="1" ht="30" customHeight="1">
      <c r="A24" s="39" t="s">
        <v>29</v>
      </c>
      <c r="B24" s="40" t="s">
        <v>30</v>
      </c>
      <c r="C24" s="50">
        <v>4.5</v>
      </c>
      <c r="D24" s="50">
        <v>8.16</v>
      </c>
      <c r="E24" s="51">
        <v>4</v>
      </c>
      <c r="F24" s="51">
        <v>3</v>
      </c>
      <c r="G24" s="51" t="s">
        <v>32</v>
      </c>
      <c r="H24" s="53">
        <f t="shared" si="2"/>
        <v>6.12</v>
      </c>
      <c r="I24" s="18">
        <f t="shared" si="3"/>
        <v>0.75</v>
      </c>
    </row>
    <row r="25" spans="1:9" ht="33.75" customHeight="1">
      <c r="A25" s="39" t="s">
        <v>33</v>
      </c>
      <c r="B25" s="40" t="s">
        <v>34</v>
      </c>
      <c r="C25" s="50">
        <v>2.2799999999999998</v>
      </c>
      <c r="D25" s="50">
        <v>6.07</v>
      </c>
      <c r="E25" s="51">
        <v>20</v>
      </c>
      <c r="F25" s="51">
        <v>200</v>
      </c>
      <c r="G25" s="51" t="s">
        <v>35</v>
      </c>
      <c r="H25" s="53">
        <f t="shared" si="2"/>
        <v>60.7</v>
      </c>
      <c r="I25" s="3">
        <f>F25/E25</f>
        <v>10</v>
      </c>
    </row>
    <row r="26" spans="1:9" ht="33.75" customHeight="1">
      <c r="A26" s="39" t="s">
        <v>36</v>
      </c>
      <c r="B26" s="40" t="s">
        <v>37</v>
      </c>
      <c r="C26" s="50">
        <v>2.2799999999999998</v>
      </c>
      <c r="D26" s="50">
        <v>6.07</v>
      </c>
      <c r="E26" s="51">
        <v>20</v>
      </c>
      <c r="F26" s="51">
        <v>140</v>
      </c>
      <c r="G26" s="51" t="s">
        <v>38</v>
      </c>
      <c r="H26" s="53">
        <f t="shared" si="2"/>
        <v>42.49</v>
      </c>
      <c r="I26" s="3">
        <f t="shared" si="3"/>
        <v>7</v>
      </c>
    </row>
    <row r="27" spans="1:9" ht="33.75" customHeight="1">
      <c r="A27" s="39" t="s">
        <v>36</v>
      </c>
      <c r="B27" s="40" t="s">
        <v>37</v>
      </c>
      <c r="C27" s="50">
        <v>1.1399999999999999</v>
      </c>
      <c r="D27" s="50">
        <v>3.04</v>
      </c>
      <c r="E27" s="51">
        <v>10</v>
      </c>
      <c r="F27" s="51">
        <v>10</v>
      </c>
      <c r="G27" s="51" t="s">
        <v>39</v>
      </c>
      <c r="H27" s="53">
        <f t="shared" si="2"/>
        <v>3.04</v>
      </c>
      <c r="I27" s="3">
        <f t="shared" si="3"/>
        <v>1</v>
      </c>
    </row>
    <row r="28" spans="1:9" ht="33.75" customHeight="1">
      <c r="A28" s="39" t="s">
        <v>40</v>
      </c>
      <c r="B28" s="40" t="s">
        <v>41</v>
      </c>
      <c r="C28" s="50">
        <v>2.2799999999999998</v>
      </c>
      <c r="D28" s="50">
        <v>6.07</v>
      </c>
      <c r="E28" s="51">
        <v>20</v>
      </c>
      <c r="F28" s="51">
        <v>300</v>
      </c>
      <c r="G28" s="51" t="s">
        <v>42</v>
      </c>
      <c r="H28" s="53">
        <f t="shared" si="2"/>
        <v>91.050000000000011</v>
      </c>
      <c r="I28" s="3">
        <f t="shared" si="3"/>
        <v>15</v>
      </c>
    </row>
    <row r="29" spans="1:9" ht="32.25" customHeight="1">
      <c r="A29" s="39" t="s">
        <v>43</v>
      </c>
      <c r="B29" s="40" t="s">
        <v>76</v>
      </c>
      <c r="C29" s="50">
        <v>9.3000000000000007</v>
      </c>
      <c r="D29" s="50">
        <v>9.85</v>
      </c>
      <c r="E29" s="51">
        <v>60</v>
      </c>
      <c r="F29" s="51">
        <v>360</v>
      </c>
      <c r="G29" s="51" t="s">
        <v>44</v>
      </c>
      <c r="H29" s="53">
        <f t="shared" si="2"/>
        <v>59.099999999999994</v>
      </c>
      <c r="I29" s="3">
        <f t="shared" si="3"/>
        <v>6</v>
      </c>
    </row>
    <row r="30" spans="1:9" ht="32.25" customHeight="1">
      <c r="A30" s="39" t="s">
        <v>43</v>
      </c>
      <c r="B30" s="40" t="s">
        <v>76</v>
      </c>
      <c r="C30" s="50">
        <f>6.82-0.647</f>
        <v>6.173</v>
      </c>
      <c r="D30" s="50">
        <f>7.22-0.647</f>
        <v>6.5729999999999995</v>
      </c>
      <c r="E30" s="51">
        <v>44</v>
      </c>
      <c r="F30" s="51">
        <v>44</v>
      </c>
      <c r="G30" s="51" t="s">
        <v>45</v>
      </c>
      <c r="H30" s="53">
        <f t="shared" si="2"/>
        <v>6.5729999999999995</v>
      </c>
      <c r="I30" s="3">
        <f t="shared" si="3"/>
        <v>1</v>
      </c>
    </row>
    <row r="31" spans="1:9" ht="32.25" customHeight="1">
      <c r="A31" s="39" t="s">
        <v>46</v>
      </c>
      <c r="B31" s="40" t="s">
        <v>77</v>
      </c>
      <c r="C31" s="50">
        <v>9.3000000000000007</v>
      </c>
      <c r="D31" s="50">
        <v>9.85</v>
      </c>
      <c r="E31" s="51">
        <v>60</v>
      </c>
      <c r="F31" s="51">
        <v>360</v>
      </c>
      <c r="G31" s="51" t="s">
        <v>47</v>
      </c>
      <c r="H31" s="53">
        <f t="shared" si="2"/>
        <v>59.099999999999994</v>
      </c>
      <c r="I31" s="3">
        <f t="shared" si="3"/>
        <v>6</v>
      </c>
    </row>
    <row r="32" spans="1:9" ht="32.25" customHeight="1">
      <c r="A32" s="39" t="s">
        <v>46</v>
      </c>
      <c r="B32" s="40" t="s">
        <v>77</v>
      </c>
      <c r="C32" s="50">
        <v>6.82</v>
      </c>
      <c r="D32" s="50">
        <v>7.22</v>
      </c>
      <c r="E32" s="51">
        <v>44</v>
      </c>
      <c r="F32" s="51">
        <v>44</v>
      </c>
      <c r="G32" s="51" t="s">
        <v>48</v>
      </c>
      <c r="H32" s="53">
        <f t="shared" si="2"/>
        <v>7.22</v>
      </c>
      <c r="I32" s="3">
        <f t="shared" si="3"/>
        <v>1</v>
      </c>
    </row>
    <row r="33" spans="1:9" ht="32.25" customHeight="1">
      <c r="A33" s="39" t="s">
        <v>49</v>
      </c>
      <c r="B33" s="40" t="s">
        <v>78</v>
      </c>
      <c r="C33" s="50">
        <v>9.3000000000000007</v>
      </c>
      <c r="D33" s="50">
        <v>9.85</v>
      </c>
      <c r="E33" s="51">
        <v>60</v>
      </c>
      <c r="F33" s="51">
        <v>360</v>
      </c>
      <c r="G33" s="51" t="s">
        <v>50</v>
      </c>
      <c r="H33" s="53">
        <f t="shared" si="2"/>
        <v>59.099999999999994</v>
      </c>
      <c r="I33" s="3">
        <f t="shared" si="3"/>
        <v>6</v>
      </c>
    </row>
    <row r="34" spans="1:9" ht="32.25" customHeight="1">
      <c r="A34" s="39" t="s">
        <v>49</v>
      </c>
      <c r="B34" s="40" t="s">
        <v>78</v>
      </c>
      <c r="C34" s="50">
        <v>6.82</v>
      </c>
      <c r="D34" s="50">
        <v>7.22</v>
      </c>
      <c r="E34" s="51">
        <v>44</v>
      </c>
      <c r="F34" s="51">
        <v>44</v>
      </c>
      <c r="G34" s="51" t="s">
        <v>51</v>
      </c>
      <c r="H34" s="53">
        <f t="shared" si="2"/>
        <v>7.22</v>
      </c>
      <c r="I34" s="3">
        <f t="shared" si="3"/>
        <v>1</v>
      </c>
    </row>
    <row r="35" spans="1:9" ht="32.25" customHeight="1">
      <c r="A35" s="39" t="s">
        <v>52</v>
      </c>
      <c r="B35" s="40" t="s">
        <v>79</v>
      </c>
      <c r="C35" s="50">
        <v>9.3000000000000007</v>
      </c>
      <c r="D35" s="50">
        <v>9.85</v>
      </c>
      <c r="E35" s="51">
        <v>60</v>
      </c>
      <c r="F35" s="51">
        <v>360</v>
      </c>
      <c r="G35" s="51" t="s">
        <v>53</v>
      </c>
      <c r="H35" s="53">
        <f t="shared" si="2"/>
        <v>59.099999999999994</v>
      </c>
      <c r="I35" s="3">
        <f t="shared" si="3"/>
        <v>6</v>
      </c>
    </row>
    <row r="36" spans="1:9" ht="32.25" customHeight="1" thickBot="1">
      <c r="A36" s="39" t="s">
        <v>52</v>
      </c>
      <c r="B36" s="40" t="s">
        <v>79</v>
      </c>
      <c r="C36" s="50">
        <v>6.82</v>
      </c>
      <c r="D36" s="50">
        <v>7.22</v>
      </c>
      <c r="E36" s="51">
        <v>44</v>
      </c>
      <c r="F36" s="51">
        <v>44</v>
      </c>
      <c r="G36" s="51" t="s">
        <v>54</v>
      </c>
      <c r="H36" s="53">
        <f t="shared" si="2"/>
        <v>7.22</v>
      </c>
      <c r="I36" s="3">
        <f t="shared" si="3"/>
        <v>1</v>
      </c>
    </row>
    <row r="37" spans="1:9" ht="21" customHeight="1">
      <c r="A37" s="54"/>
      <c r="B37" s="55"/>
      <c r="C37" s="56"/>
      <c r="D37" s="57"/>
      <c r="E37" s="41" t="s">
        <v>55</v>
      </c>
      <c r="F37" s="42">
        <f>SUM(F12:F36)</f>
        <v>6225</v>
      </c>
      <c r="G37" s="41" t="s">
        <v>56</v>
      </c>
      <c r="H37" s="43">
        <f>SUM(H12:H36)</f>
        <v>4366.0470000000023</v>
      </c>
      <c r="I37" s="10">
        <f>SUM(I12:I36)</f>
        <v>366.25</v>
      </c>
    </row>
    <row r="38" spans="1:9" ht="16.5" customHeight="1">
      <c r="A38" s="58"/>
      <c r="B38" s="59"/>
      <c r="C38" s="60"/>
      <c r="D38" s="60"/>
      <c r="E38" s="44"/>
      <c r="F38" s="44"/>
      <c r="G38" s="45"/>
      <c r="H38" s="46" t="s">
        <v>69</v>
      </c>
    </row>
    <row r="39" spans="1:9" ht="16.5" customHeight="1">
      <c r="A39" s="11"/>
      <c r="C39" s="12"/>
      <c r="D39" s="12"/>
      <c r="E39" s="13"/>
      <c r="F39" s="13"/>
      <c r="G39" s="14"/>
      <c r="H39" s="7"/>
    </row>
    <row r="40" spans="1:9" ht="15.75">
      <c r="A40" s="67"/>
      <c r="B40" s="67"/>
    </row>
    <row r="45" spans="1:9" ht="15.75">
      <c r="A45" s="66"/>
      <c r="B45" s="66"/>
      <c r="C45" s="15"/>
      <c r="D45" s="15"/>
    </row>
    <row r="46" spans="1:9" ht="15.75">
      <c r="A46" s="66"/>
      <c r="B46" s="66"/>
      <c r="C46" s="15"/>
      <c r="D46" s="15"/>
    </row>
    <row r="47" spans="1:9" ht="15.75">
      <c r="A47" s="66"/>
      <c r="B47" s="66"/>
      <c r="C47" s="15"/>
      <c r="D47" s="15"/>
    </row>
    <row r="48" spans="1:9" ht="15.75">
      <c r="A48" s="16"/>
      <c r="C48" s="15"/>
      <c r="D48" s="15"/>
    </row>
    <row r="49" spans="1:4" ht="15.75">
      <c r="C49" s="15"/>
      <c r="D49" s="15"/>
    </row>
    <row r="50" spans="1:4" ht="16.5" customHeight="1">
      <c r="C50" s="15"/>
      <c r="D50" s="15"/>
    </row>
    <row r="51" spans="1:4" ht="15.75">
      <c r="A51" s="66"/>
      <c r="B51" s="66"/>
      <c r="C51" s="66"/>
      <c r="D51" s="66"/>
    </row>
  </sheetData>
  <mergeCells count="11">
    <mergeCell ref="A51:D51"/>
    <mergeCell ref="A40:B40"/>
    <mergeCell ref="A45:B45"/>
    <mergeCell ref="A46:B46"/>
    <mergeCell ref="A47:B47"/>
    <mergeCell ref="B10:C10"/>
    <mergeCell ref="B1:B3"/>
    <mergeCell ref="C1:C3"/>
    <mergeCell ref="A2:A3"/>
    <mergeCell ref="A4:H4"/>
    <mergeCell ref="B9:C9"/>
  </mergeCells>
  <phoneticPr fontId="2" type="noConversion"/>
  <printOptions horizontalCentered="1" verticalCentered="1"/>
  <pageMargins left="0.19685039370078741" right="0.19685039370078741" top="0.59055118110236227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2017-06-19T22:06:16Z</cp:lastPrinted>
  <dcterms:created xsi:type="dcterms:W3CDTF">2009-10-01T02:12:30Z</dcterms:created>
  <dcterms:modified xsi:type="dcterms:W3CDTF">2017-06-20T08:59:09Z</dcterms:modified>
</cp:coreProperties>
</file>