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0455"/>
  </bookViews>
  <sheets>
    <sheet name="Packing list" sheetId="5" r:id="rId1"/>
  </sheets>
  <calcPr calcId="145621"/>
</workbook>
</file>

<file path=xl/calcChain.xml><?xml version="1.0" encoding="utf-8"?>
<calcChain xmlns="http://schemas.openxmlformats.org/spreadsheetml/2006/main">
  <c r="D46" i="5" l="1"/>
  <c r="M28" i="5"/>
  <c r="D20" i="5"/>
  <c r="K20" i="5" s="1"/>
  <c r="D21" i="5"/>
  <c r="K21" i="5" s="1"/>
  <c r="D22" i="5"/>
  <c r="K22" i="5" s="1"/>
  <c r="M20" i="5"/>
  <c r="M18" i="5"/>
  <c r="D34" i="5"/>
  <c r="K34" i="5" s="1"/>
  <c r="D33" i="5"/>
  <c r="M33" i="5" s="1"/>
  <c r="K33" i="5"/>
  <c r="D24" i="5"/>
  <c r="K24" i="5" s="1"/>
  <c r="D25" i="5"/>
  <c r="K25" i="5" s="1"/>
  <c r="D26" i="5"/>
  <c r="K26" i="5" s="1"/>
  <c r="D27" i="5"/>
  <c r="K27" i="5" s="1"/>
  <c r="D23" i="5"/>
  <c r="L23" i="5" s="1"/>
  <c r="D15" i="5"/>
  <c r="M15" i="5" s="1"/>
  <c r="D16" i="5"/>
  <c r="K16" i="5"/>
  <c r="D17" i="5"/>
  <c r="M17" i="5" s="1"/>
  <c r="D14" i="5"/>
  <c r="K14" i="5" s="1"/>
  <c r="K15" i="5"/>
  <c r="L34" i="5"/>
  <c r="M16" i="5"/>
  <c r="L16" i="5"/>
  <c r="M14" i="5"/>
  <c r="L14" i="5" l="1"/>
  <c r="L20" i="5"/>
  <c r="L17" i="5"/>
  <c r="M23" i="5"/>
  <c r="M27" i="5"/>
  <c r="M26" i="5"/>
  <c r="M25" i="5"/>
  <c r="M24" i="5"/>
  <c r="K17" i="5"/>
  <c r="M34" i="5"/>
  <c r="L15" i="5"/>
  <c r="K23" i="5"/>
  <c r="L27" i="5"/>
  <c r="L26" i="5"/>
  <c r="L25" i="5"/>
  <c r="L24" i="5"/>
  <c r="M22" i="5"/>
  <c r="L22" i="5"/>
  <c r="L33" i="5"/>
  <c r="M21" i="5"/>
  <c r="L21" i="5"/>
  <c r="L46" i="5" l="1"/>
  <c r="M46" i="5"/>
  <c r="K46" i="5"/>
</calcChain>
</file>

<file path=xl/sharedStrings.xml><?xml version="1.0" encoding="utf-8"?>
<sst xmlns="http://schemas.openxmlformats.org/spreadsheetml/2006/main" count="89" uniqueCount="82">
  <si>
    <t>PACKING  LIST</t>
  </si>
  <si>
    <t>TO:</t>
  </si>
  <si>
    <t>DATE:</t>
  </si>
  <si>
    <t>INV. NO.</t>
  </si>
  <si>
    <t>ATTN:</t>
  </si>
  <si>
    <t>FROM :</t>
  </si>
  <si>
    <t>Description</t>
  </si>
  <si>
    <t>Qty. (Pcs)</t>
  </si>
  <si>
    <t>Ctns</t>
  </si>
  <si>
    <t>PC /CTN</t>
  </si>
  <si>
    <t xml:space="preserve"> Measurement(CM)</t>
  </si>
  <si>
    <t>G.W.</t>
  </si>
  <si>
    <t>N.W</t>
  </si>
  <si>
    <t>TTL G.W.</t>
  </si>
  <si>
    <t>TTL N.W</t>
  </si>
  <si>
    <t>CBM</t>
  </si>
  <si>
    <t>L</t>
  </si>
  <si>
    <t>W</t>
  </si>
  <si>
    <t>H</t>
  </si>
  <si>
    <t>(KGS/ctn)</t>
  </si>
  <si>
    <r>
      <t>Total</t>
    </r>
    <r>
      <rPr>
        <b/>
        <sz val="12"/>
        <rFont val="宋体"/>
      </rPr>
      <t>：</t>
    </r>
  </si>
  <si>
    <t>G-CELL TECHNOLOGY CO .,LTD</t>
    <phoneticPr fontId="4" type="noConversion"/>
  </si>
  <si>
    <t>TEL :86 755 2721 2193                FAX :86 755 2721 1747                MOBILE : 86 138 2321 0005</t>
    <phoneticPr fontId="4" type="noConversion"/>
  </si>
  <si>
    <t xml:space="preserve">ADDRESS : 3F , BUILDING 2ND ,WANDI INDUSTRIAL ZONE, XIKENG ROAD, GUANLAN STREET , SHENZHEN , CHINA </t>
    <phoneticPr fontId="4" type="noConversion"/>
  </si>
  <si>
    <t xml:space="preserve">Post code :518109 </t>
    <phoneticPr fontId="4" type="noConversion"/>
  </si>
  <si>
    <t>Segment Bilgisayar Dış Tic. Ltd.Şti.</t>
    <phoneticPr fontId="4" type="noConversion"/>
  </si>
  <si>
    <r>
      <t>Kuştepe Mah. Şehit Er Cihan Namlı Cad</t>
    </r>
    <r>
      <rPr>
        <b/>
        <sz val="10"/>
        <rFont val="FangSong"/>
        <family val="3"/>
        <charset val="134"/>
      </rPr>
      <t>，</t>
    </r>
    <phoneticPr fontId="4" type="noConversion"/>
  </si>
  <si>
    <t>No:79/B,Mecidiyeköy/Şişli/İSTANBUL P.Kodu: 34387</t>
    <phoneticPr fontId="4" type="noConversion"/>
  </si>
  <si>
    <t>Mr Tuncay</t>
    <phoneticPr fontId="4" type="noConversion"/>
  </si>
  <si>
    <t>SHIRLEY LAU</t>
    <phoneticPr fontId="4" type="noConversion"/>
  </si>
  <si>
    <t>Carton NO</t>
    <phoneticPr fontId="4" type="noConversion"/>
  </si>
  <si>
    <t>IP-G200  20000mAh power bank -- black</t>
    <phoneticPr fontId="4" type="noConversion"/>
  </si>
  <si>
    <t>IP-G200 20000mAh power bank ---white</t>
    <phoneticPr fontId="4" type="noConversion"/>
  </si>
  <si>
    <t>1-15</t>
    <phoneticPr fontId="4" type="noConversion"/>
  </si>
  <si>
    <t>16-30</t>
    <phoneticPr fontId="4" type="noConversion"/>
  </si>
  <si>
    <t>GC161103SG &amp; GC161110SG</t>
    <phoneticPr fontId="4" type="noConversion"/>
  </si>
  <si>
    <t>IP-G17 10000mAh metal power bank-- black</t>
    <phoneticPr fontId="4" type="noConversion"/>
  </si>
  <si>
    <t>IP-G17 10000mAh metal power bank-- grey</t>
    <phoneticPr fontId="4" type="noConversion"/>
  </si>
  <si>
    <t>IP-G17 10000mAh metal power bank-- rose gold</t>
    <phoneticPr fontId="4" type="noConversion"/>
  </si>
  <si>
    <t>IP-G40 4000mAh power bank-black</t>
    <phoneticPr fontId="4" type="noConversion"/>
  </si>
  <si>
    <t>IP-G40 4000mAh power bank-white</t>
    <phoneticPr fontId="4" type="noConversion"/>
  </si>
  <si>
    <t>IP-G40 4000mAh power bank-pink</t>
    <phoneticPr fontId="4" type="noConversion"/>
  </si>
  <si>
    <t>IP-G40 4000mAh power bank-green</t>
    <phoneticPr fontId="4" type="noConversion"/>
  </si>
  <si>
    <t>IP-G40 4000mAh power bank-yellow</t>
    <phoneticPr fontId="4" type="noConversion"/>
  </si>
  <si>
    <t>1-50</t>
    <phoneticPr fontId="4" type="noConversion"/>
  </si>
  <si>
    <t>51-100</t>
    <phoneticPr fontId="4" type="noConversion"/>
  </si>
  <si>
    <t>101-120</t>
    <phoneticPr fontId="4" type="noConversion"/>
  </si>
  <si>
    <t>121-140</t>
    <phoneticPr fontId="4" type="noConversion"/>
  </si>
  <si>
    <t>141-160</t>
    <phoneticPr fontId="4" type="noConversion"/>
  </si>
  <si>
    <t>IP-G52 POWER BANK-white</t>
    <phoneticPr fontId="4" type="noConversion"/>
  </si>
  <si>
    <t>IP-G52 POWER BANK-black</t>
    <phoneticPr fontId="4" type="noConversion"/>
  </si>
  <si>
    <t>1-40</t>
    <phoneticPr fontId="4" type="noConversion"/>
  </si>
  <si>
    <t>41-90</t>
    <phoneticPr fontId="4" type="noConversion"/>
  </si>
  <si>
    <t>IP-G100 10000mAh power bank -- black</t>
    <phoneticPr fontId="4" type="noConversion"/>
  </si>
  <si>
    <t xml:space="preserve">IP-G100 10000mAh power bank -- white </t>
    <phoneticPr fontId="4" type="noConversion"/>
  </si>
  <si>
    <t>1-30</t>
    <phoneticPr fontId="4" type="noConversion"/>
  </si>
  <si>
    <t>31-60</t>
    <phoneticPr fontId="4" type="noConversion"/>
  </si>
  <si>
    <t>1-41</t>
    <phoneticPr fontId="4" type="noConversion"/>
  </si>
  <si>
    <t>42-57</t>
    <phoneticPr fontId="4" type="noConversion"/>
  </si>
  <si>
    <t>58-65</t>
    <phoneticPr fontId="4" type="noConversion"/>
  </si>
  <si>
    <t>EVR-01 BL-5B 750mAh</t>
    <phoneticPr fontId="9" type="noConversion"/>
  </si>
  <si>
    <t>EVR-01 BL-5C 900mAh</t>
    <phoneticPr fontId="9" type="noConversion"/>
  </si>
  <si>
    <t>EVR-01 BL-5F 900mAh</t>
    <phoneticPr fontId="9" type="noConversion"/>
  </si>
  <si>
    <t>EVR-01 BL-6P 600mAh</t>
    <phoneticPr fontId="9" type="noConversion"/>
  </si>
  <si>
    <t>EVR-01, MD-404 400mAh battery,size: 503048</t>
    <phoneticPr fontId="9" type="noConversion"/>
  </si>
  <si>
    <t>EVR-01, MD-866 750mAh battery,size: 503450</t>
    <phoneticPr fontId="9" type="noConversion"/>
  </si>
  <si>
    <t>EVR-01, SN-302 180mAh battery,size: 451730</t>
    <phoneticPr fontId="9" type="noConversion"/>
  </si>
  <si>
    <t>EVR-01, SN-314 80mAh battery,size: 601417</t>
    <phoneticPr fontId="9" type="noConversion"/>
  </si>
  <si>
    <t>EVR-01, BT-60 400mAh battery,size: 501646</t>
    <phoneticPr fontId="9" type="noConversion"/>
  </si>
  <si>
    <t>EVR-01, 13G15  950mAh battery ,size: 504045</t>
    <phoneticPr fontId="9" type="noConversion"/>
  </si>
  <si>
    <t>EVR-01 , MD-10BT 400mAh battery, size: 503040</t>
  </si>
  <si>
    <t>13G15 battery</t>
  </si>
  <si>
    <t>BT-60 battery</t>
  </si>
  <si>
    <t>BL-5B battery</t>
  </si>
  <si>
    <t>BL-6P battery</t>
  </si>
  <si>
    <t>BL-5C battery</t>
  </si>
  <si>
    <t>BL-5F battery</t>
  </si>
  <si>
    <t>MD-10BT battery</t>
  </si>
  <si>
    <t>MD-404 battery</t>
  </si>
  <si>
    <t>MD-866 battery</t>
  </si>
  <si>
    <t>SN-302 battery</t>
  </si>
  <si>
    <t>SN-314 battery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</si>
</sst>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name val="宋体"/>
      <charset val="134"/>
    </font>
    <font>
      <sz val="10"/>
      <name val="Times New Roman"/>
      <family val="1"/>
      <charset val="134"/>
    </font>
    <font>
      <sz val="10"/>
      <name val="宋体"/>
    </font>
    <font>
      <sz val="12"/>
      <name val="Times New Roman"/>
      <family val="1"/>
      <charset val="134"/>
    </font>
    <font>
      <sz val="9"/>
      <name val="宋体"/>
    </font>
    <font>
      <b/>
      <sz val="12"/>
      <name val="宋体"/>
    </font>
    <font>
      <sz val="10"/>
      <name val="Helv"/>
      <family val="2"/>
    </font>
    <font>
      <sz val="12"/>
      <name val="宋体"/>
    </font>
    <font>
      <sz val="11"/>
      <color indexed="8"/>
      <name val="宋体"/>
    </font>
    <font>
      <b/>
      <sz val="10"/>
      <name val="Arial"/>
      <family val="2"/>
    </font>
    <font>
      <b/>
      <sz val="10"/>
      <name val="FangSong"/>
      <family val="3"/>
      <charset val="134"/>
    </font>
    <font>
      <b/>
      <u/>
      <sz val="16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23"/>
      <name val="Times New Roman"/>
      <family val="1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6" fillId="0" borderId="3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Fill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14" fontId="19" fillId="0" borderId="3" xfId="0" quotePrefix="1" applyNumberFormat="1" applyFont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/>
    </xf>
    <xf numFmtId="0" fontId="19" fillId="0" borderId="3" xfId="0" quotePrefix="1" applyNumberFormat="1" applyFont="1" applyBorder="1" applyAlignment="1">
      <alignment horizontal="center" vertical="center"/>
    </xf>
    <xf numFmtId="14" fontId="17" fillId="0" borderId="4" xfId="0" applyNumberFormat="1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9" fillId="0" borderId="3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0" xfId="0" applyNumberFormat="1" applyFont="1" applyBorder="1" applyAlignment="1">
      <alignment horizontal="center" vertical="center"/>
    </xf>
    <xf numFmtId="0" fontId="17" fillId="0" borderId="12" xfId="0" applyNumberFormat="1" applyFont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9" fillId="0" borderId="10" xfId="0" quotePrefix="1" applyNumberFormat="1" applyFont="1" applyBorder="1" applyAlignment="1">
      <alignment horizontal="center" vertical="center"/>
    </xf>
    <xf numFmtId="0" fontId="19" fillId="0" borderId="12" xfId="0" quotePrefix="1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11" xfId="0" applyFont="1" applyBorder="1" applyAlignment="1">
      <alignment vertical="center"/>
    </xf>
  </cellXfs>
  <cellStyles count="4">
    <cellStyle name="Normal" xfId="0" builtinId="0"/>
    <cellStyle name="常规_Sheet1" xfId="2"/>
    <cellStyle name="样式 1" xfId="3"/>
    <cellStyle name="樣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B51" sqref="B51"/>
    </sheetView>
  </sheetViews>
  <sheetFormatPr defaultRowHeight="14.25"/>
  <cols>
    <col min="1" max="1" width="15.375" style="3" customWidth="1"/>
    <col min="2" max="2" width="37.875" style="3" customWidth="1"/>
    <col min="3" max="3" width="7.25" style="3" customWidth="1"/>
    <col min="4" max="4" width="5" style="3" customWidth="1"/>
    <col min="5" max="5" width="33.75" style="4" bestFit="1" customWidth="1"/>
    <col min="6" max="6" width="6.875" style="3" customWidth="1"/>
    <col min="7" max="8" width="7.625" style="3" customWidth="1"/>
    <col min="9" max="9" width="6.5" style="3" customWidth="1"/>
    <col min="10" max="10" width="6.75" style="3" customWidth="1"/>
    <col min="11" max="11" width="8.125" style="3" customWidth="1"/>
    <col min="12" max="12" width="9" style="3" customWidth="1"/>
    <col min="13" max="13" width="10" style="3" customWidth="1"/>
    <col min="14" max="16384" width="9" style="3"/>
  </cols>
  <sheetData>
    <row r="1" spans="1:13" ht="42.75" customHeight="1">
      <c r="A1" s="44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5.75">
      <c r="A2" s="45" t="s">
        <v>23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.75">
      <c r="A3" s="45" t="s">
        <v>24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20.25" customHeight="1" thickBot="1">
      <c r="A4" s="46" t="s">
        <v>22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ht="24" customHeight="1" thickTop="1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s="1" customFormat="1" ht="15.75" customHeight="1" thickBot="1">
      <c r="A6" s="5" t="s">
        <v>1</v>
      </c>
      <c r="B6" s="36" t="s">
        <v>25</v>
      </c>
      <c r="C6" s="36"/>
      <c r="D6" s="36"/>
      <c r="E6" s="36"/>
      <c r="F6" s="36"/>
      <c r="G6" s="36"/>
      <c r="H6" s="36"/>
      <c r="I6" s="5" t="s">
        <v>2</v>
      </c>
      <c r="J6" s="5"/>
      <c r="K6" s="26">
        <v>42744</v>
      </c>
      <c r="L6" s="27"/>
    </row>
    <row r="7" spans="1:13" s="1" customFormat="1" ht="15.75" customHeight="1" thickBot="1">
      <c r="A7" s="5"/>
      <c r="B7" s="36" t="s">
        <v>26</v>
      </c>
      <c r="C7" s="36"/>
      <c r="D7" s="36"/>
      <c r="E7" s="6"/>
      <c r="F7" s="6"/>
      <c r="G7" s="6"/>
      <c r="H7" s="6"/>
      <c r="I7" s="5" t="s">
        <v>3</v>
      </c>
      <c r="J7" s="5"/>
      <c r="K7" s="28" t="s">
        <v>35</v>
      </c>
      <c r="L7" s="28"/>
    </row>
    <row r="8" spans="1:13" s="1" customFormat="1" ht="15.75" customHeight="1">
      <c r="A8" s="5"/>
      <c r="B8" s="7" t="s">
        <v>27</v>
      </c>
      <c r="C8" s="7"/>
      <c r="D8" s="7"/>
      <c r="E8" s="6"/>
      <c r="F8" s="6"/>
      <c r="G8" s="6"/>
      <c r="H8" s="6"/>
      <c r="I8" s="6"/>
      <c r="J8" s="5"/>
      <c r="K8" s="5"/>
      <c r="L8" s="8"/>
      <c r="M8" s="8"/>
    </row>
    <row r="9" spans="1:13" s="1" customFormat="1" ht="15.75" customHeight="1">
      <c r="A9" s="5"/>
      <c r="B9" s="7"/>
      <c r="C9" s="7"/>
      <c r="D9" s="7"/>
      <c r="E9" s="6"/>
      <c r="F9" s="6"/>
      <c r="G9" s="6"/>
      <c r="H9" s="6"/>
      <c r="I9" s="6"/>
      <c r="J9" s="5"/>
      <c r="K9" s="5"/>
      <c r="L9" s="9"/>
      <c r="M9" s="9"/>
    </row>
    <row r="10" spans="1:13" s="1" customFormat="1" ht="14.25" customHeight="1">
      <c r="A10" s="5" t="s">
        <v>4</v>
      </c>
      <c r="B10" s="36" t="s">
        <v>28</v>
      </c>
      <c r="C10" s="48"/>
      <c r="D10" s="48"/>
      <c r="E10" s="48"/>
      <c r="F10" s="48"/>
      <c r="G10" s="48"/>
      <c r="H10" s="48"/>
      <c r="I10" s="48"/>
      <c r="J10" s="49"/>
      <c r="K10" s="49"/>
      <c r="L10" s="50"/>
      <c r="M10" s="50"/>
    </row>
    <row r="11" spans="1:13" s="1" customFormat="1" ht="23.25" customHeight="1">
      <c r="A11" s="5" t="s">
        <v>5</v>
      </c>
      <c r="B11" s="51" t="s">
        <v>29</v>
      </c>
      <c r="C11" s="48"/>
      <c r="D11" s="48"/>
      <c r="E11" s="48"/>
      <c r="F11" s="48"/>
      <c r="G11" s="48"/>
      <c r="H11" s="48"/>
      <c r="I11" s="48"/>
      <c r="J11" s="49"/>
      <c r="K11" s="49"/>
      <c r="L11" s="10"/>
      <c r="M11" s="11"/>
    </row>
    <row r="12" spans="1:13" s="2" customFormat="1" ht="19.5" customHeight="1">
      <c r="A12" s="38" t="s">
        <v>30</v>
      </c>
      <c r="B12" s="40" t="s">
        <v>6</v>
      </c>
      <c r="C12" s="40" t="s">
        <v>7</v>
      </c>
      <c r="D12" s="40" t="s">
        <v>8</v>
      </c>
      <c r="E12" s="41" t="s">
        <v>9</v>
      </c>
      <c r="F12" s="40" t="s">
        <v>10</v>
      </c>
      <c r="G12" s="40"/>
      <c r="H12" s="40"/>
      <c r="I12" s="12" t="s">
        <v>11</v>
      </c>
      <c r="J12" s="12" t="s">
        <v>12</v>
      </c>
      <c r="K12" s="40" t="s">
        <v>13</v>
      </c>
      <c r="L12" s="40" t="s">
        <v>14</v>
      </c>
      <c r="M12" s="40" t="s">
        <v>15</v>
      </c>
    </row>
    <row r="13" spans="1:13" s="2" customFormat="1" ht="17.25" customHeight="1">
      <c r="A13" s="39"/>
      <c r="B13" s="40"/>
      <c r="C13" s="40"/>
      <c r="D13" s="40"/>
      <c r="E13" s="41"/>
      <c r="F13" s="12" t="s">
        <v>16</v>
      </c>
      <c r="G13" s="12" t="s">
        <v>17</v>
      </c>
      <c r="H13" s="12" t="s">
        <v>18</v>
      </c>
      <c r="I13" s="40" t="s">
        <v>19</v>
      </c>
      <c r="J13" s="40"/>
      <c r="K13" s="40"/>
      <c r="L13" s="40"/>
      <c r="M13" s="40"/>
    </row>
    <row r="14" spans="1:13" s="2" customFormat="1" ht="24.95" customHeight="1">
      <c r="A14" s="23" t="s">
        <v>33</v>
      </c>
      <c r="B14" s="24" t="s">
        <v>53</v>
      </c>
      <c r="C14" s="13">
        <v>1500</v>
      </c>
      <c r="D14" s="13">
        <f>C14/E14</f>
        <v>15</v>
      </c>
      <c r="E14" s="14">
        <v>100</v>
      </c>
      <c r="F14" s="13">
        <v>58</v>
      </c>
      <c r="G14" s="13">
        <v>44</v>
      </c>
      <c r="H14" s="13">
        <v>28.5</v>
      </c>
      <c r="I14" s="13">
        <v>22.65</v>
      </c>
      <c r="J14" s="13">
        <v>22.15</v>
      </c>
      <c r="K14" s="13">
        <f t="shared" ref="K14:K15" si="0">I14*D14</f>
        <v>339.75</v>
      </c>
      <c r="L14" s="15">
        <f t="shared" ref="L14:L15" si="1">J14*D14</f>
        <v>332.25</v>
      </c>
      <c r="M14" s="13">
        <f t="shared" ref="M14:M15" si="2">F14*G14*H14/1000000*D14</f>
        <v>1.0909800000000001</v>
      </c>
    </row>
    <row r="15" spans="1:13" s="2" customFormat="1" ht="24.95" customHeight="1">
      <c r="A15" s="25" t="s">
        <v>34</v>
      </c>
      <c r="B15" s="24" t="s">
        <v>54</v>
      </c>
      <c r="C15" s="13">
        <v>1500</v>
      </c>
      <c r="D15" s="13">
        <f t="shared" ref="D15:D34" si="3">C15/E15</f>
        <v>15</v>
      </c>
      <c r="E15" s="14">
        <v>100</v>
      </c>
      <c r="F15" s="13">
        <v>58</v>
      </c>
      <c r="G15" s="13">
        <v>44</v>
      </c>
      <c r="H15" s="13">
        <v>28.5</v>
      </c>
      <c r="I15" s="13">
        <v>22.65</v>
      </c>
      <c r="J15" s="13">
        <v>22.15</v>
      </c>
      <c r="K15" s="13">
        <f t="shared" si="0"/>
        <v>339.75</v>
      </c>
      <c r="L15" s="15">
        <f t="shared" si="1"/>
        <v>332.25</v>
      </c>
      <c r="M15" s="13">
        <f t="shared" si="2"/>
        <v>1.0909800000000001</v>
      </c>
    </row>
    <row r="16" spans="1:13" s="2" customFormat="1" ht="24.95" customHeight="1">
      <c r="A16" s="23" t="s">
        <v>55</v>
      </c>
      <c r="B16" s="22" t="s">
        <v>31</v>
      </c>
      <c r="C16" s="13">
        <v>1500</v>
      </c>
      <c r="D16" s="13">
        <f t="shared" si="3"/>
        <v>30</v>
      </c>
      <c r="E16" s="14">
        <v>50</v>
      </c>
      <c r="F16" s="13">
        <v>69.5</v>
      </c>
      <c r="G16" s="13">
        <v>28</v>
      </c>
      <c r="H16" s="13">
        <v>23.5</v>
      </c>
      <c r="I16" s="13">
        <v>24.55</v>
      </c>
      <c r="J16" s="13">
        <v>24.9</v>
      </c>
      <c r="K16" s="13">
        <f t="shared" ref="K16:K17" si="4">I16*D16</f>
        <v>736.5</v>
      </c>
      <c r="L16" s="15">
        <f t="shared" ref="L16:L17" si="5">J16*D16</f>
        <v>747</v>
      </c>
      <c r="M16" s="13">
        <f t="shared" ref="M16:M17" si="6">F16*G16*H16/1000000*D16</f>
        <v>1.3719300000000001</v>
      </c>
    </row>
    <row r="17" spans="1:13" s="2" customFormat="1" ht="24.95" customHeight="1">
      <c r="A17" s="29" t="s">
        <v>56</v>
      </c>
      <c r="B17" s="22" t="s">
        <v>32</v>
      </c>
      <c r="C17" s="13">
        <v>1500</v>
      </c>
      <c r="D17" s="13">
        <f t="shared" si="3"/>
        <v>30</v>
      </c>
      <c r="E17" s="14">
        <v>50</v>
      </c>
      <c r="F17" s="13">
        <v>69.5</v>
      </c>
      <c r="G17" s="13">
        <v>28</v>
      </c>
      <c r="H17" s="13">
        <v>23.5</v>
      </c>
      <c r="I17" s="13">
        <v>24.55</v>
      </c>
      <c r="J17" s="13">
        <v>24.9</v>
      </c>
      <c r="K17" s="13">
        <f t="shared" si="4"/>
        <v>736.5</v>
      </c>
      <c r="L17" s="15">
        <f t="shared" si="5"/>
        <v>747</v>
      </c>
      <c r="M17" s="13">
        <f t="shared" si="6"/>
        <v>1.3719300000000001</v>
      </c>
    </row>
    <row r="18" spans="1:13" s="2" customFormat="1" ht="24.95" customHeight="1">
      <c r="A18" s="42">
        <v>61</v>
      </c>
      <c r="B18" s="22" t="s">
        <v>31</v>
      </c>
      <c r="C18" s="13">
        <v>15</v>
      </c>
      <c r="D18" s="30">
        <v>1</v>
      </c>
      <c r="E18" s="14">
        <v>15</v>
      </c>
      <c r="F18" s="30">
        <v>69.5</v>
      </c>
      <c r="G18" s="30">
        <v>28</v>
      </c>
      <c r="H18" s="30">
        <v>23.5</v>
      </c>
      <c r="I18" s="30">
        <v>14.95</v>
      </c>
      <c r="J18" s="30">
        <v>14.7</v>
      </c>
      <c r="K18" s="30">
        <v>14.95</v>
      </c>
      <c r="L18" s="30">
        <v>14.7</v>
      </c>
      <c r="M18" s="30">
        <f>0.695*0.28*0.235</f>
        <v>4.5730999999999994E-2</v>
      </c>
    </row>
    <row r="19" spans="1:13" s="2" customFormat="1" ht="24.95" customHeight="1">
      <c r="A19" s="43"/>
      <c r="B19" s="22" t="s">
        <v>32</v>
      </c>
      <c r="C19" s="13">
        <v>15</v>
      </c>
      <c r="D19" s="32"/>
      <c r="E19" s="14">
        <v>15</v>
      </c>
      <c r="F19" s="32"/>
      <c r="G19" s="32"/>
      <c r="H19" s="32"/>
      <c r="I19" s="32"/>
      <c r="J19" s="32"/>
      <c r="K19" s="32"/>
      <c r="L19" s="32"/>
      <c r="M19" s="32"/>
    </row>
    <row r="20" spans="1:13" s="2" customFormat="1" ht="24.95" customHeight="1">
      <c r="A20" s="22" t="s">
        <v>57</v>
      </c>
      <c r="B20" s="22" t="s">
        <v>36</v>
      </c>
      <c r="C20" s="13">
        <v>2460</v>
      </c>
      <c r="D20" s="13">
        <f t="shared" si="3"/>
        <v>41</v>
      </c>
      <c r="E20" s="14">
        <v>60</v>
      </c>
      <c r="F20" s="13">
        <v>43.5</v>
      </c>
      <c r="G20" s="13">
        <v>32.5</v>
      </c>
      <c r="H20" s="13">
        <v>21.3</v>
      </c>
      <c r="I20" s="13">
        <v>14.52</v>
      </c>
      <c r="J20" s="13">
        <v>13.32</v>
      </c>
      <c r="K20" s="13">
        <f t="shared" ref="K20" si="7">I20*D20</f>
        <v>595.31999999999994</v>
      </c>
      <c r="L20" s="15">
        <f t="shared" ref="L20" si="8">J20*D20</f>
        <v>546.12</v>
      </c>
      <c r="M20" s="13">
        <f t="shared" ref="M20:M23" si="9">F20*G20*H20/1000000*D20</f>
        <v>1.2346278749999999</v>
      </c>
    </row>
    <row r="21" spans="1:13" s="2" customFormat="1" ht="24.95" customHeight="1">
      <c r="A21" s="22" t="s">
        <v>58</v>
      </c>
      <c r="B21" s="22" t="s">
        <v>37</v>
      </c>
      <c r="C21" s="13">
        <v>960</v>
      </c>
      <c r="D21" s="13">
        <f t="shared" si="3"/>
        <v>16</v>
      </c>
      <c r="E21" s="14">
        <v>60</v>
      </c>
      <c r="F21" s="13">
        <v>43.5</v>
      </c>
      <c r="G21" s="13">
        <v>32.5</v>
      </c>
      <c r="H21" s="13">
        <v>21.3</v>
      </c>
      <c r="I21" s="13">
        <v>14.52</v>
      </c>
      <c r="J21" s="13">
        <v>13.32</v>
      </c>
      <c r="K21" s="13">
        <f t="shared" ref="K21:K23" si="10">I21*D21</f>
        <v>232.32</v>
      </c>
      <c r="L21" s="15">
        <f t="shared" ref="L21:L23" si="11">J21*D21</f>
        <v>213.12</v>
      </c>
      <c r="M21" s="13">
        <f t="shared" si="9"/>
        <v>0.48180600000000001</v>
      </c>
    </row>
    <row r="22" spans="1:13" s="2" customFormat="1" ht="24.95" customHeight="1">
      <c r="A22" s="22" t="s">
        <v>59</v>
      </c>
      <c r="B22" s="22" t="s">
        <v>38</v>
      </c>
      <c r="C22" s="13">
        <v>480</v>
      </c>
      <c r="D22" s="13">
        <f t="shared" si="3"/>
        <v>8</v>
      </c>
      <c r="E22" s="14">
        <v>60</v>
      </c>
      <c r="F22" s="13">
        <v>43.5</v>
      </c>
      <c r="G22" s="13">
        <v>32.5</v>
      </c>
      <c r="H22" s="13">
        <v>21.3</v>
      </c>
      <c r="I22" s="13">
        <v>14.52</v>
      </c>
      <c r="J22" s="13">
        <v>13.32</v>
      </c>
      <c r="K22" s="13">
        <f t="shared" si="10"/>
        <v>116.16</v>
      </c>
      <c r="L22" s="15">
        <f t="shared" si="11"/>
        <v>106.56</v>
      </c>
      <c r="M22" s="13">
        <f t="shared" si="9"/>
        <v>0.24090300000000001</v>
      </c>
    </row>
    <row r="23" spans="1:13" s="2" customFormat="1" ht="24.95" customHeight="1">
      <c r="A23" s="22" t="s">
        <v>44</v>
      </c>
      <c r="B23" s="22" t="s">
        <v>39</v>
      </c>
      <c r="C23" s="13">
        <v>5000</v>
      </c>
      <c r="D23" s="13">
        <f t="shared" si="3"/>
        <v>50</v>
      </c>
      <c r="E23" s="14">
        <v>100</v>
      </c>
      <c r="F23" s="13">
        <v>51.5</v>
      </c>
      <c r="G23" s="13">
        <v>40</v>
      </c>
      <c r="H23" s="13">
        <v>30</v>
      </c>
      <c r="I23" s="13">
        <v>16.61</v>
      </c>
      <c r="J23" s="13">
        <v>16.010000000000002</v>
      </c>
      <c r="K23" s="13">
        <f t="shared" si="10"/>
        <v>830.5</v>
      </c>
      <c r="L23" s="15">
        <f t="shared" si="11"/>
        <v>800.50000000000011</v>
      </c>
      <c r="M23" s="13">
        <f t="shared" si="9"/>
        <v>3.09</v>
      </c>
    </row>
    <row r="24" spans="1:13" s="2" customFormat="1" ht="24.95" customHeight="1">
      <c r="A24" s="22" t="s">
        <v>45</v>
      </c>
      <c r="B24" s="22" t="s">
        <v>40</v>
      </c>
      <c r="C24" s="13">
        <v>5000</v>
      </c>
      <c r="D24" s="13">
        <f t="shared" si="3"/>
        <v>50</v>
      </c>
      <c r="E24" s="14">
        <v>100</v>
      </c>
      <c r="F24" s="13">
        <v>51.5</v>
      </c>
      <c r="G24" s="13">
        <v>40</v>
      </c>
      <c r="H24" s="13">
        <v>30</v>
      </c>
      <c r="I24" s="13">
        <v>16.61</v>
      </c>
      <c r="J24" s="13">
        <v>16.010000000000002</v>
      </c>
      <c r="K24" s="13">
        <f t="shared" ref="K24:K33" si="12">I24*D24</f>
        <v>830.5</v>
      </c>
      <c r="L24" s="15">
        <f t="shared" ref="L24:L33" si="13">J24*D24</f>
        <v>800.50000000000011</v>
      </c>
      <c r="M24" s="13">
        <f t="shared" ref="M24:M33" si="14">F24*G24*H24/1000000*D24</f>
        <v>3.09</v>
      </c>
    </row>
    <row r="25" spans="1:13" s="2" customFormat="1" ht="24.95" customHeight="1">
      <c r="A25" s="22" t="s">
        <v>46</v>
      </c>
      <c r="B25" s="22" t="s">
        <v>41</v>
      </c>
      <c r="C25" s="13">
        <v>2000</v>
      </c>
      <c r="D25" s="13">
        <f t="shared" si="3"/>
        <v>20</v>
      </c>
      <c r="E25" s="14">
        <v>100</v>
      </c>
      <c r="F25" s="13">
        <v>51.5</v>
      </c>
      <c r="G25" s="13">
        <v>40</v>
      </c>
      <c r="H25" s="13">
        <v>30</v>
      </c>
      <c r="I25" s="13">
        <v>16.61</v>
      </c>
      <c r="J25" s="13">
        <v>16.010000000000002</v>
      </c>
      <c r="K25" s="13">
        <f t="shared" si="12"/>
        <v>332.2</v>
      </c>
      <c r="L25" s="15">
        <f t="shared" si="13"/>
        <v>320.20000000000005</v>
      </c>
      <c r="M25" s="13">
        <f t="shared" si="14"/>
        <v>1.236</v>
      </c>
    </row>
    <row r="26" spans="1:13" s="2" customFormat="1" ht="24.95" customHeight="1">
      <c r="A26" s="22" t="s">
        <v>47</v>
      </c>
      <c r="B26" s="22" t="s">
        <v>42</v>
      </c>
      <c r="C26" s="13">
        <v>2000</v>
      </c>
      <c r="D26" s="13">
        <f t="shared" si="3"/>
        <v>20</v>
      </c>
      <c r="E26" s="14">
        <v>100</v>
      </c>
      <c r="F26" s="13">
        <v>51.5</v>
      </c>
      <c r="G26" s="13">
        <v>40</v>
      </c>
      <c r="H26" s="13">
        <v>30</v>
      </c>
      <c r="I26" s="13">
        <v>16.61</v>
      </c>
      <c r="J26" s="13">
        <v>16.010000000000002</v>
      </c>
      <c r="K26" s="13">
        <f t="shared" si="12"/>
        <v>332.2</v>
      </c>
      <c r="L26" s="15">
        <f t="shared" si="13"/>
        <v>320.20000000000005</v>
      </c>
      <c r="M26" s="13">
        <f t="shared" si="14"/>
        <v>1.236</v>
      </c>
    </row>
    <row r="27" spans="1:13" s="2" customFormat="1" ht="24.95" customHeight="1">
      <c r="A27" s="22" t="s">
        <v>48</v>
      </c>
      <c r="B27" s="22" t="s">
        <v>43</v>
      </c>
      <c r="C27" s="13">
        <v>2000</v>
      </c>
      <c r="D27" s="13">
        <f t="shared" si="3"/>
        <v>20</v>
      </c>
      <c r="E27" s="14">
        <v>100</v>
      </c>
      <c r="F27" s="13">
        <v>51.5</v>
      </c>
      <c r="G27" s="13">
        <v>40</v>
      </c>
      <c r="H27" s="13">
        <v>30</v>
      </c>
      <c r="I27" s="13">
        <v>16.61</v>
      </c>
      <c r="J27" s="13">
        <v>16.010000000000002</v>
      </c>
      <c r="K27" s="13">
        <f t="shared" si="12"/>
        <v>332.2</v>
      </c>
      <c r="L27" s="15">
        <f t="shared" si="13"/>
        <v>320.20000000000005</v>
      </c>
      <c r="M27" s="13">
        <f t="shared" si="14"/>
        <v>1.236</v>
      </c>
    </row>
    <row r="28" spans="1:13" s="2" customFormat="1" ht="24.95" customHeight="1">
      <c r="A28" s="33">
        <v>161</v>
      </c>
      <c r="B28" s="22" t="s">
        <v>39</v>
      </c>
      <c r="C28" s="13">
        <v>50</v>
      </c>
      <c r="D28" s="30">
        <v>1</v>
      </c>
      <c r="E28" s="14">
        <v>50</v>
      </c>
      <c r="F28" s="30">
        <v>51.5</v>
      </c>
      <c r="G28" s="30">
        <v>40</v>
      </c>
      <c r="H28" s="30">
        <v>30</v>
      </c>
      <c r="I28" s="30">
        <v>16.61</v>
      </c>
      <c r="J28" s="30">
        <v>16.010000000000002</v>
      </c>
      <c r="K28" s="30">
        <v>16.61</v>
      </c>
      <c r="L28" s="30">
        <v>16.010000000000002</v>
      </c>
      <c r="M28" s="30">
        <f>0.515*0.4*0.3</f>
        <v>6.1800000000000001E-2</v>
      </c>
    </row>
    <row r="29" spans="1:13" s="2" customFormat="1" ht="24.95" customHeight="1">
      <c r="A29" s="34"/>
      <c r="B29" s="22" t="s">
        <v>40</v>
      </c>
      <c r="C29" s="13">
        <v>50</v>
      </c>
      <c r="D29" s="32"/>
      <c r="E29" s="14">
        <v>50</v>
      </c>
      <c r="F29" s="32"/>
      <c r="G29" s="32"/>
      <c r="H29" s="32"/>
      <c r="I29" s="32"/>
      <c r="J29" s="32"/>
      <c r="K29" s="32"/>
      <c r="L29" s="32"/>
      <c r="M29" s="32"/>
    </row>
    <row r="30" spans="1:13" s="2" customFormat="1" ht="24.95" customHeight="1">
      <c r="A30" s="33">
        <v>162</v>
      </c>
      <c r="B30" s="22" t="s">
        <v>41</v>
      </c>
      <c r="C30" s="13">
        <v>20</v>
      </c>
      <c r="D30" s="30">
        <v>1</v>
      </c>
      <c r="E30" s="14">
        <v>20</v>
      </c>
      <c r="F30" s="30">
        <v>51.5</v>
      </c>
      <c r="G30" s="30">
        <v>40</v>
      </c>
      <c r="H30" s="30">
        <v>30</v>
      </c>
      <c r="I30" s="30">
        <v>16.61</v>
      </c>
      <c r="J30" s="30">
        <v>16.010000000000002</v>
      </c>
      <c r="K30" s="30">
        <v>16.61</v>
      </c>
      <c r="L30" s="30">
        <v>16.010000000000002</v>
      </c>
      <c r="M30" s="30">
        <v>6.1800000000000001E-2</v>
      </c>
    </row>
    <row r="31" spans="1:13" s="2" customFormat="1" ht="24.95" customHeight="1">
      <c r="A31" s="35"/>
      <c r="B31" s="22" t="s">
        <v>42</v>
      </c>
      <c r="C31" s="13">
        <v>20</v>
      </c>
      <c r="D31" s="31"/>
      <c r="E31" s="14">
        <v>20</v>
      </c>
      <c r="F31" s="31"/>
      <c r="G31" s="31"/>
      <c r="H31" s="31"/>
      <c r="I31" s="31"/>
      <c r="J31" s="31"/>
      <c r="K31" s="31"/>
      <c r="L31" s="31"/>
      <c r="M31" s="31"/>
    </row>
    <row r="32" spans="1:13" s="2" customFormat="1" ht="24.95" customHeight="1">
      <c r="A32" s="34"/>
      <c r="B32" s="22" t="s">
        <v>43</v>
      </c>
      <c r="C32" s="13">
        <v>20</v>
      </c>
      <c r="D32" s="32"/>
      <c r="E32" s="14">
        <v>20</v>
      </c>
      <c r="F32" s="32"/>
      <c r="G32" s="32"/>
      <c r="H32" s="32"/>
      <c r="I32" s="32"/>
      <c r="J32" s="32"/>
      <c r="K32" s="32"/>
      <c r="L32" s="32"/>
      <c r="M32" s="32"/>
    </row>
    <row r="33" spans="1:13" s="2" customFormat="1" ht="24.95" customHeight="1">
      <c r="A33" s="22" t="s">
        <v>51</v>
      </c>
      <c r="B33" s="22" t="s">
        <v>49</v>
      </c>
      <c r="C33" s="13">
        <v>4000</v>
      </c>
      <c r="D33" s="13">
        <f t="shared" si="3"/>
        <v>40</v>
      </c>
      <c r="E33" s="14">
        <v>100</v>
      </c>
      <c r="F33" s="13">
        <v>51.5</v>
      </c>
      <c r="G33" s="13">
        <v>40</v>
      </c>
      <c r="H33" s="13">
        <v>30</v>
      </c>
      <c r="I33" s="13">
        <v>16.8</v>
      </c>
      <c r="J33" s="13">
        <v>16.2</v>
      </c>
      <c r="K33" s="13">
        <f t="shared" si="12"/>
        <v>672</v>
      </c>
      <c r="L33" s="15">
        <f t="shared" si="13"/>
        <v>648</v>
      </c>
      <c r="M33" s="13">
        <f t="shared" si="14"/>
        <v>2.472</v>
      </c>
    </row>
    <row r="34" spans="1:13" s="2" customFormat="1" ht="24.95" customHeight="1">
      <c r="A34" s="22" t="s">
        <v>52</v>
      </c>
      <c r="B34" s="22" t="s">
        <v>50</v>
      </c>
      <c r="C34" s="13">
        <v>5000</v>
      </c>
      <c r="D34" s="13">
        <f t="shared" si="3"/>
        <v>50</v>
      </c>
      <c r="E34" s="14">
        <v>100</v>
      </c>
      <c r="F34" s="13">
        <v>51.5</v>
      </c>
      <c r="G34" s="13">
        <v>40</v>
      </c>
      <c r="H34" s="13">
        <v>30</v>
      </c>
      <c r="I34" s="13">
        <v>16.8</v>
      </c>
      <c r="J34" s="13">
        <v>16.2</v>
      </c>
      <c r="K34" s="13">
        <f t="shared" ref="K34" si="15">I34*D34</f>
        <v>840</v>
      </c>
      <c r="L34" s="15">
        <f t="shared" ref="L34" si="16">J34*D34</f>
        <v>810</v>
      </c>
      <c r="M34" s="13">
        <f t="shared" ref="M34" si="17">F34*G34*H34/1000000*D34</f>
        <v>3.09</v>
      </c>
    </row>
    <row r="35" spans="1:13" s="2" customFormat="1" ht="24.95" customHeight="1">
      <c r="A35" s="22"/>
      <c r="B35" s="22" t="s">
        <v>71</v>
      </c>
      <c r="C35" s="54">
        <v>100</v>
      </c>
      <c r="D35" s="52">
        <v>1</v>
      </c>
      <c r="E35" s="55" t="s">
        <v>60</v>
      </c>
      <c r="F35" s="55">
        <v>1500</v>
      </c>
      <c r="G35" s="13"/>
      <c r="H35" s="13"/>
      <c r="I35" s="13"/>
      <c r="J35" s="13"/>
      <c r="K35" s="13"/>
      <c r="L35" s="15"/>
      <c r="M35" s="13"/>
    </row>
    <row r="36" spans="1:13" s="2" customFormat="1" ht="24.95" customHeight="1">
      <c r="A36" s="22"/>
      <c r="B36" s="22" t="s">
        <v>72</v>
      </c>
      <c r="C36" s="54">
        <v>1000</v>
      </c>
      <c r="D36" s="52"/>
      <c r="E36" s="55" t="s">
        <v>61</v>
      </c>
      <c r="F36" s="55">
        <v>4000</v>
      </c>
      <c r="G36" s="13"/>
      <c r="H36" s="13"/>
      <c r="I36" s="13"/>
      <c r="J36" s="13"/>
      <c r="K36" s="13"/>
      <c r="L36" s="15"/>
      <c r="M36" s="13"/>
    </row>
    <row r="37" spans="1:13" s="2" customFormat="1" ht="24.95" customHeight="1">
      <c r="A37" s="22"/>
      <c r="B37" s="22" t="s">
        <v>73</v>
      </c>
      <c r="C37" s="54">
        <v>1500</v>
      </c>
      <c r="D37" s="52">
        <v>2</v>
      </c>
      <c r="E37" s="55" t="s">
        <v>62</v>
      </c>
      <c r="F37" s="55">
        <v>750</v>
      </c>
      <c r="G37" s="13"/>
      <c r="H37" s="13"/>
      <c r="I37" s="13"/>
      <c r="J37" s="13"/>
      <c r="K37" s="13"/>
      <c r="L37" s="15"/>
      <c r="M37" s="13"/>
    </row>
    <row r="38" spans="1:13" s="2" customFormat="1" ht="24.95" customHeight="1">
      <c r="A38" s="22"/>
      <c r="B38" s="22" t="s">
        <v>74</v>
      </c>
      <c r="C38" s="54">
        <v>750</v>
      </c>
      <c r="D38" s="52"/>
      <c r="E38" s="55" t="s">
        <v>63</v>
      </c>
      <c r="F38" s="55">
        <v>750</v>
      </c>
      <c r="G38" s="13"/>
      <c r="H38" s="13"/>
      <c r="I38" s="13"/>
      <c r="J38" s="13"/>
      <c r="K38" s="13"/>
      <c r="L38" s="15"/>
      <c r="M38" s="13"/>
    </row>
    <row r="39" spans="1:13" s="2" customFormat="1" ht="24.95" customHeight="1">
      <c r="A39" s="22"/>
      <c r="B39" s="22" t="s">
        <v>75</v>
      </c>
      <c r="C39" s="54">
        <v>4000</v>
      </c>
      <c r="D39" s="53">
        <v>4</v>
      </c>
      <c r="E39" s="55" t="s">
        <v>70</v>
      </c>
      <c r="F39" s="55">
        <v>500</v>
      </c>
      <c r="G39" s="13"/>
      <c r="H39" s="13"/>
      <c r="I39" s="13"/>
      <c r="J39" s="13"/>
      <c r="K39" s="13"/>
      <c r="L39" s="15"/>
      <c r="M39" s="13"/>
    </row>
    <row r="40" spans="1:13" s="2" customFormat="1" ht="24.95" customHeight="1">
      <c r="A40" s="22"/>
      <c r="B40" s="22" t="s">
        <v>76</v>
      </c>
      <c r="C40" s="54">
        <v>750</v>
      </c>
      <c r="D40" s="53">
        <v>1</v>
      </c>
      <c r="E40" s="55" t="s">
        <v>64</v>
      </c>
      <c r="F40" s="55">
        <v>1000</v>
      </c>
      <c r="G40" s="13"/>
      <c r="H40" s="13"/>
      <c r="I40" s="13"/>
      <c r="J40" s="13"/>
      <c r="K40" s="13"/>
      <c r="L40" s="15"/>
      <c r="M40" s="13"/>
    </row>
    <row r="41" spans="1:13" s="2" customFormat="1" ht="24.95" customHeight="1">
      <c r="A41" s="22"/>
      <c r="B41" s="22" t="s">
        <v>77</v>
      </c>
      <c r="C41" s="54">
        <v>500</v>
      </c>
      <c r="D41" s="53">
        <v>1</v>
      </c>
      <c r="E41" s="55" t="s">
        <v>65</v>
      </c>
      <c r="F41" s="55">
        <v>500</v>
      </c>
      <c r="G41" s="13"/>
      <c r="H41" s="13"/>
      <c r="I41" s="13"/>
      <c r="J41" s="13"/>
      <c r="K41" s="13"/>
      <c r="L41" s="15"/>
      <c r="M41" s="13"/>
    </row>
    <row r="42" spans="1:13" s="2" customFormat="1" ht="24.95" customHeight="1">
      <c r="A42" s="22"/>
      <c r="B42" s="22" t="s">
        <v>78</v>
      </c>
      <c r="C42" s="54">
        <v>1000</v>
      </c>
      <c r="D42" s="53">
        <v>2</v>
      </c>
      <c r="E42" s="55" t="s">
        <v>66</v>
      </c>
      <c r="F42" s="55">
        <v>1000</v>
      </c>
      <c r="G42" s="13"/>
      <c r="H42" s="13"/>
      <c r="I42" s="13"/>
      <c r="J42" s="13"/>
      <c r="K42" s="13"/>
      <c r="L42" s="15"/>
      <c r="M42" s="13"/>
    </row>
    <row r="43" spans="1:13" s="2" customFormat="1" ht="24.95" customHeight="1">
      <c r="A43" s="22"/>
      <c r="B43" s="22" t="s">
        <v>79</v>
      </c>
      <c r="C43" s="54">
        <v>500</v>
      </c>
      <c r="D43" s="53">
        <v>1</v>
      </c>
      <c r="E43" s="55" t="s">
        <v>67</v>
      </c>
      <c r="F43" s="55">
        <v>1000</v>
      </c>
      <c r="G43" s="13"/>
      <c r="H43" s="13"/>
      <c r="I43" s="13"/>
      <c r="J43" s="13"/>
      <c r="K43" s="13"/>
      <c r="L43" s="15"/>
      <c r="M43" s="13"/>
    </row>
    <row r="44" spans="1:13" s="2" customFormat="1" ht="24.95" customHeight="1">
      <c r="A44" s="22"/>
      <c r="B44" s="22" t="s">
        <v>80</v>
      </c>
      <c r="C44" s="54">
        <v>1000</v>
      </c>
      <c r="D44" s="52">
        <v>1</v>
      </c>
      <c r="E44" s="55" t="s">
        <v>68</v>
      </c>
      <c r="F44" s="55">
        <v>1000</v>
      </c>
      <c r="G44" s="13"/>
      <c r="H44" s="13"/>
      <c r="I44" s="13"/>
      <c r="J44" s="13"/>
      <c r="K44" s="13"/>
      <c r="L44" s="15"/>
      <c r="M44" s="13"/>
    </row>
    <row r="45" spans="1:13" s="2" customFormat="1" ht="24.95" customHeight="1">
      <c r="A45" s="22"/>
      <c r="B45" s="22" t="s">
        <v>81</v>
      </c>
      <c r="C45" s="54">
        <v>1000</v>
      </c>
      <c r="D45" s="52"/>
      <c r="E45" s="55" t="s">
        <v>69</v>
      </c>
      <c r="F45" s="55">
        <v>100</v>
      </c>
      <c r="G45" s="13"/>
      <c r="H45" s="13"/>
      <c r="I45" s="13"/>
      <c r="J45" s="13"/>
      <c r="K45" s="13"/>
      <c r="L45" s="15"/>
      <c r="M45" s="13"/>
    </row>
    <row r="46" spans="1:13" ht="24" customHeight="1">
      <c r="A46" s="37" t="s">
        <v>20</v>
      </c>
      <c r="B46" s="37"/>
      <c r="C46" s="16"/>
      <c r="D46" s="16">
        <f>SUM(D14:D45)</f>
        <v>421</v>
      </c>
      <c r="E46" s="17"/>
      <c r="F46" s="18"/>
      <c r="G46" s="18"/>
      <c r="H46" s="18"/>
      <c r="I46" s="18"/>
      <c r="J46" s="18"/>
      <c r="K46" s="16">
        <f>SUM(K14:K34)</f>
        <v>7314.0699999999988</v>
      </c>
      <c r="L46" s="16">
        <f>SUM(L14:L34)</f>
        <v>7090.62</v>
      </c>
      <c r="M46" s="16">
        <f>SUM(M14:M34)</f>
        <v>22.502487875000007</v>
      </c>
    </row>
    <row r="47" spans="1:13" ht="15.75">
      <c r="A47" s="19"/>
      <c r="B47" s="19"/>
      <c r="C47" s="19"/>
      <c r="D47" s="19"/>
      <c r="E47" s="20"/>
      <c r="F47" s="19"/>
      <c r="G47" s="19"/>
      <c r="H47" s="19"/>
      <c r="I47" s="19"/>
      <c r="J47" s="19"/>
      <c r="K47" s="21"/>
      <c r="L47" s="21"/>
      <c r="M47" s="21"/>
    </row>
  </sheetData>
  <mergeCells count="56">
    <mergeCell ref="D35:D36"/>
    <mergeCell ref="D37:D38"/>
    <mergeCell ref="D44:D45"/>
    <mergeCell ref="I18:I19"/>
    <mergeCell ref="J18:J19"/>
    <mergeCell ref="K18:K19"/>
    <mergeCell ref="L18:L19"/>
    <mergeCell ref="M18:M19"/>
    <mergeCell ref="M12:M13"/>
    <mergeCell ref="B12:B13"/>
    <mergeCell ref="K12:K13"/>
    <mergeCell ref="L12:L13"/>
    <mergeCell ref="B10:I10"/>
    <mergeCell ref="J10:K10"/>
    <mergeCell ref="L10:M10"/>
    <mergeCell ref="B11:I11"/>
    <mergeCell ref="J11:K11"/>
    <mergeCell ref="F12:H12"/>
    <mergeCell ref="I13:J13"/>
    <mergeCell ref="A1:M1"/>
    <mergeCell ref="A2:M2"/>
    <mergeCell ref="A4:M4"/>
    <mergeCell ref="A5:M5"/>
    <mergeCell ref="A3:M3"/>
    <mergeCell ref="B6:H6"/>
    <mergeCell ref="B7:D7"/>
    <mergeCell ref="A46:B46"/>
    <mergeCell ref="A12:A13"/>
    <mergeCell ref="C12:C13"/>
    <mergeCell ref="D12:D13"/>
    <mergeCell ref="E12:E13"/>
    <mergeCell ref="A18:A19"/>
    <mergeCell ref="D18:D19"/>
    <mergeCell ref="F18:F19"/>
    <mergeCell ref="G18:G19"/>
    <mergeCell ref="H18:H19"/>
    <mergeCell ref="D28:D29"/>
    <mergeCell ref="F28:F29"/>
    <mergeCell ref="G28:G29"/>
    <mergeCell ref="H28:H29"/>
    <mergeCell ref="I28:I29"/>
    <mergeCell ref="J28:J29"/>
    <mergeCell ref="K28:K29"/>
    <mergeCell ref="L28:L29"/>
    <mergeCell ref="M28:M29"/>
    <mergeCell ref="M30:M32"/>
    <mergeCell ref="L30:L32"/>
    <mergeCell ref="K30:K32"/>
    <mergeCell ref="J30:J32"/>
    <mergeCell ref="I30:I32"/>
    <mergeCell ref="H30:H32"/>
    <mergeCell ref="G30:G32"/>
    <mergeCell ref="F30:F32"/>
    <mergeCell ref="D30:D32"/>
    <mergeCell ref="A28:A29"/>
    <mergeCell ref="A30:A32"/>
  </mergeCells>
  <phoneticPr fontId="4" type="noConversion"/>
  <pageMargins left="0.08" right="0.2" top="0.39" bottom="0" header="0.16" footer="0.16"/>
  <pageSetup paperSize="9" orientation="landscape" horizontalDpi="200" verticalDpi="200" r:id="rId1"/>
  <headerFooter scaleWithDoc="0" alignWithMargins="0">
    <oddFooter>&amp;C&amp;10Page &amp;P 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 list</vt:lpstr>
    </vt:vector>
  </TitlesOfParts>
  <Company>微软中国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Akif</cp:lastModifiedBy>
  <cp:revision>1</cp:revision>
  <cp:lastPrinted>2016-03-16T11:21:28Z</cp:lastPrinted>
  <dcterms:created xsi:type="dcterms:W3CDTF">2009-09-04T03:24:26Z</dcterms:created>
  <dcterms:modified xsi:type="dcterms:W3CDTF">2017-03-10T08:59:47Z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